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ata" sheetId="2" state="visible" r:id="rId2"/>
    <sheet xmlns:r="http://schemas.openxmlformats.org/officeDocument/2006/relationships" name="Calc" sheetId="3" state="visible" r:id="rId3"/>
  </sheets>
  <definedNames>
    <definedName name="_xlnm.Print_Area" localSheetId="0">'Dashboard'!$A$1:$Q$60</definedName>
    <definedName name="_xlnm._FilterDatabase" localSheetId="1" hidden="1">'Data'!$A$1:$F$15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(#,##0)"/>
    <numFmt numFmtId="165" formatCode="#,##0.0;(#,##0.0)"/>
    <numFmt numFmtId="166" formatCode="0.0%"/>
    <numFmt numFmtId="167" formatCode="&quot;$&quot;#,##0;(&quot;$&quot;#,##0)"/>
    <numFmt numFmtId="168" formatCode="[Green]▲ 0.0%;[Red]▼ 0.0%;0.0%"/>
  </numFmts>
  <fonts count="14">
    <font>
      <name val="Calibri"/>
      <family val="2"/>
      <color theme="1"/>
      <sz val="11"/>
      <scheme val="minor"/>
    </font>
    <font>
      <name val="Aptos"/>
      <b val="1"/>
      <color rgb="0071717A"/>
      <sz val="9"/>
    </font>
    <font>
      <name val="Aptos"/>
      <color rgb="0018181B"/>
      <sz val="10"/>
    </font>
    <font>
      <name val="Aptos"/>
      <color rgb="001D4ED8"/>
      <sz val="10"/>
    </font>
    <font>
      <name val="Aptos"/>
      <b val="1"/>
      <color rgb="0018181B"/>
      <sz val="10"/>
    </font>
    <font>
      <name val="Aptos"/>
      <b val="1"/>
      <color rgb="00FFFFFF"/>
      <sz val="10"/>
    </font>
    <font>
      <name val="Aptos"/>
      <color rgb="0071717A"/>
      <sz val="10"/>
    </font>
    <font>
      <name val="Aptos Display"/>
      <b val="1"/>
      <color rgb="0018181B"/>
      <sz val="24"/>
    </font>
    <font>
      <name val="Aptos"/>
      <color rgb="00A1A1AA"/>
      <sz val="10"/>
    </font>
    <font>
      <name val="Aptos"/>
      <b val="1"/>
      <color rgb="0071717A"/>
      <sz val="10"/>
    </font>
    <font>
      <name val="Aptos"/>
      <b val="1"/>
      <color rgb="0018181B"/>
      <sz val="22"/>
    </font>
    <font>
      <name val="Aptos"/>
      <color rgb="00A1A1AA"/>
      <sz val="8"/>
    </font>
    <font>
      <name val="Aptos"/>
      <b val="1"/>
      <color rgb="003F3F46"/>
      <sz val="10"/>
    </font>
    <font>
      <name val="Aptos"/>
      <i val="1"/>
      <color rgb="0071717A"/>
      <sz val="8"/>
    </font>
  </fonts>
  <fills count="10">
    <fill>
      <patternFill/>
    </fill>
    <fill>
      <patternFill patternType="gray125"/>
    </fill>
    <fill>
      <patternFill patternType="solid">
        <fgColor rgb="00FAFAFA"/>
      </patternFill>
    </fill>
    <fill>
      <patternFill patternType="solid">
        <fgColor rgb="0018181B"/>
      </patternFill>
    </fill>
    <fill>
      <patternFill patternType="solid">
        <fgColor rgb="00FFFFFF"/>
      </patternFill>
    </fill>
    <fill>
      <patternFill patternType="solid">
        <fgColor rgb="002563EB"/>
      </patternFill>
    </fill>
    <fill>
      <patternFill patternType="solid">
        <fgColor rgb="00059669"/>
      </patternFill>
    </fill>
    <fill>
      <patternFill patternType="solid">
        <fgColor rgb="00D97706"/>
      </patternFill>
    </fill>
    <fill>
      <patternFill patternType="solid">
        <fgColor rgb="004F46E5"/>
      </patternFill>
    </fill>
    <fill>
      <patternFill patternType="solid">
        <fgColor rgb="00DB2777"/>
      </patternFill>
    </fill>
  </fills>
  <borders count="11">
    <border>
      <left/>
      <right/>
      <top/>
      <bottom/>
      <diagonal/>
    </border>
    <border>
      <left/>
      <right/>
      <top/>
      <bottom style="thin">
        <color rgb="00E4E4E7"/>
      </bottom>
    </border>
    <border>
      <left style="thin">
        <color rgb="00E4E4E7"/>
      </left>
      <right/>
      <top style="thin">
        <color rgb="00E4E4E7"/>
      </top>
      <bottom/>
    </border>
    <border>
      <left/>
      <right/>
      <top style="thin">
        <color rgb="00E4E4E7"/>
      </top>
      <bottom/>
    </border>
    <border>
      <left/>
      <right style="thin">
        <color rgb="00E4E4E7"/>
      </right>
      <top style="thin">
        <color rgb="00E4E4E7"/>
      </top>
      <bottom/>
    </border>
    <border>
      <left style="thin">
        <color rgb="00E4E4E7"/>
      </left>
      <right/>
      <top/>
      <bottom/>
    </border>
    <border>
      <left/>
      <right/>
      <top/>
      <bottom/>
    </border>
    <border>
      <left/>
      <right style="thin">
        <color rgb="00E4E4E7"/>
      </right>
      <top/>
      <bottom/>
    </border>
    <border>
      <left style="thin">
        <color rgb="00E4E4E7"/>
      </left>
      <right/>
      <top/>
      <bottom style="thin">
        <color rgb="00E4E4E7"/>
      </bottom>
    </border>
    <border>
      <left/>
      <right style="thin">
        <color rgb="00E4E4E7"/>
      </right>
      <top/>
      <bottom style="thin">
        <color rgb="00E4E4E7"/>
      </bottom>
    </border>
    <border>
      <left/>
      <right/>
      <top/>
      <bottom style="thin">
        <color rgb="00D4D4D8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0" fillId="4" borderId="0" pivotButton="0" quotePrefix="0" xfId="0"/>
    <xf numFmtId="0" fontId="7" fillId="4" borderId="0" applyAlignment="1" pivotButton="0" quotePrefix="0" xfId="0">
      <alignment horizontal="left" vertical="center"/>
    </xf>
    <xf numFmtId="0" fontId="8" fillId="4" borderId="1" applyAlignment="1" pivotButton="0" quotePrefix="0" xfId="0">
      <alignment horizontal="left" vertical="center"/>
    </xf>
    <xf numFmtId="0" fontId="0" fillId="0" borderId="1" pivotButton="0" quotePrefix="0" xfId="0"/>
    <xf numFmtId="0" fontId="0" fillId="5" borderId="2" pivotButton="0" quotePrefix="0" xfId="0"/>
    <xf numFmtId="0" fontId="0" fillId="0" borderId="3" pivotButton="0" quotePrefix="0" xfId="0"/>
    <xf numFmtId="0" fontId="0" fillId="0" borderId="4" pivotButton="0" quotePrefix="0" xfId="0"/>
    <xf numFmtId="0" fontId="0" fillId="6" borderId="2" pivotButton="0" quotePrefix="0" xfId="0"/>
    <xf numFmtId="0" fontId="0" fillId="7" borderId="2" pivotButton="0" quotePrefix="0" xfId="0"/>
    <xf numFmtId="0" fontId="0" fillId="8" borderId="2" pivotButton="0" quotePrefix="0" xfId="0"/>
    <xf numFmtId="0" fontId="0" fillId="9" borderId="2" pivotButton="0" quotePrefix="0" xfId="0"/>
    <xf numFmtId="0" fontId="9" fillId="4" borderId="5" applyAlignment="1" pivotButton="0" quotePrefix="0" xfId="0">
      <alignment horizontal="left" vertical="center" indent="1"/>
    </xf>
    <xf numFmtId="0" fontId="0" fillId="0" borderId="6" pivotButton="0" quotePrefix="0" xfId="0"/>
    <xf numFmtId="0" fontId="0" fillId="0" borderId="7" pivotButton="0" quotePrefix="0" xfId="0"/>
    <xf numFmtId="167" fontId="10" fillId="4" borderId="5" applyAlignment="1" pivotButton="0" quotePrefix="0" xfId="0">
      <alignment horizontal="left" vertical="center" indent="1"/>
    </xf>
    <xf numFmtId="166" fontId="10" fillId="4" borderId="5" applyAlignment="1" pivotButton="0" quotePrefix="0" xfId="0">
      <alignment horizontal="left" vertical="center" indent="1"/>
    </xf>
    <xf numFmtId="49" fontId="10" fillId="4" borderId="5" applyAlignment="1" pivotButton="0" quotePrefix="0" xfId="0">
      <alignment horizontal="left" vertical="center" indent="1"/>
    </xf>
    <xf numFmtId="0" fontId="11" fillId="4" borderId="8" applyAlignment="1" pivotButton="0" quotePrefix="0" xfId="0">
      <alignment horizontal="left" vertical="top" indent="1"/>
    </xf>
    <xf numFmtId="0" fontId="0" fillId="0" borderId="9" pivotButton="0" quotePrefix="0" xfId="0"/>
    <xf numFmtId="0" fontId="12" fillId="4" borderId="10" applyAlignment="1" pivotButton="0" quotePrefix="0" xfId="0">
      <alignment horizontal="left" vertical="bottom"/>
    </xf>
    <xf numFmtId="0" fontId="0" fillId="0" borderId="10" pivotButton="0" quotePrefix="0" xfId="0"/>
    <xf numFmtId="0" fontId="13" fillId="4" borderId="0" applyAlignment="1" pivotButton="0" quotePrefix="0" xfId="0">
      <alignment horizontal="left" vertical="center" indent="1"/>
    </xf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  <xf numFmtId="164" fontId="3" fillId="0" borderId="0" pivotButton="0" quotePrefix="0" xfId="0"/>
    <xf numFmtId="165" fontId="3" fillId="0" borderId="0" pivotButton="0" quotePrefix="0" xfId="0"/>
    <xf numFmtId="0" fontId="4" fillId="0" borderId="0" pivotButton="0" quotePrefix="0" xfId="0"/>
    <xf numFmtId="164" fontId="2" fillId="0" borderId="0" pivotButton="0" quotePrefix="0" xfId="0"/>
    <xf numFmtId="166" fontId="2" fillId="0" borderId="0" pivotButton="0" quotePrefix="0" xfId="0"/>
    <xf numFmtId="49" fontId="2" fillId="0" borderId="0" pivotButton="0" quotePrefix="0" xfId="0"/>
    <xf numFmtId="165" fontId="2" fillId="0" borderId="0" pivotButton="0" quotePrefix="0" xfId="0"/>
    <xf numFmtId="0" fontId="5" fillId="3" borderId="0" pivotButton="0" quotePrefix="0" xfId="0"/>
    <xf numFmtId="0" fontId="0" fillId="3" borderId="0" pivotButton="0" quotePrefix="0" xfId="0"/>
    <xf numFmtId="0" fontId="6" fillId="0" borderId="0" pivotButton="0" quotePrefix="0" xfId="0"/>
    <xf numFmtId="164" fontId="4" fillId="0" borderId="0" pivotButton="0" quotePrefix="0" xfId="0"/>
    <xf numFmtId="166" fontId="4" fillId="0" borderId="0" pivotButton="0" quotePrefix="0" xfId="0"/>
    <xf numFmtId="167" fontId="4" fillId="0" borderId="0" pivotButton="0" quotePrefix="0" xfId="0"/>
    <xf numFmtId="168" fontId="4" fillId="0" borderId="0" pivotButton="0" quotePrefix="0" xfId="0"/>
    <xf numFmtId="49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Target Attainment % (KPIs)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'Calc'!F1</f>
            </strRef>
          </tx>
          <spPr>
            <a:solidFill xmlns:a="http://schemas.openxmlformats.org/drawingml/2006/main">
              <a:srgbClr val="2563EB"/>
            </a:solidFill>
            <a:ln xmlns:a="http://schemas.openxmlformats.org/drawingml/2006/main">
              <a:prstDash val="solid"/>
            </a:ln>
          </spPr>
          <cat>
            <strRef>
              <f>'Calc'!$B$2:$B$15</f>
            </strRef>
          </cat>
          <val>
            <numRef>
              <f>'Calc'!$F$2:$F$15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0%" sourceLinked="0"/>
        <majorTickMark val="none"/>
        <minorTickMark val="none"/>
        <crossAx val="100"/>
        <lblOffset val="100"/>
      </catAx>
      <valAx>
        <axId val="100"/>
        <scaling>
          <orientation val="maxMin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Previous vs Current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'Calc'!H1</f>
            </strRef>
          </tx>
          <spPr>
            <a:solidFill xmlns:a="http://schemas.openxmlformats.org/drawingml/2006/main">
              <a:srgbClr val="71717A"/>
            </a:solidFill>
            <a:ln xmlns:a="http://schemas.openxmlformats.org/drawingml/2006/main">
              <a:prstDash val="solid"/>
            </a:ln>
          </spPr>
          <cat>
            <strRef>
              <f>'Calc'!$B$2:$B$15</f>
            </strRef>
          </cat>
          <val>
            <numRef>
              <f>'Calc'!$H$2:$H$15</f>
            </numRef>
          </val>
        </ser>
        <ser>
          <idx val="1"/>
          <order val="1"/>
          <tx>
            <strRef>
              <f>'Calc'!F1</f>
            </strRef>
          </tx>
          <spPr>
            <a:solidFill xmlns:a="http://schemas.openxmlformats.org/drawingml/2006/main">
              <a:srgbClr val="2563EB"/>
            </a:solidFill>
            <a:ln xmlns:a="http://schemas.openxmlformats.org/drawingml/2006/main">
              <a:prstDash val="solid"/>
            </a:ln>
          </spPr>
          <cat>
            <strRef>
              <f>'Calc'!$B$2:$B$15</f>
            </strRef>
          </cat>
          <val>
            <numRef>
              <f>'Calc'!$F$2:$F$15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0%" sourceLinked="0"/>
        <majorTickMark val="none"/>
        <minorTickMark val="none"/>
        <crossAx val="100"/>
        <lblOffset val="100"/>
      </catAx>
      <valAx>
        <axId val="100"/>
        <scaling>
          <orientation val="maxMin"/>
        </scaling>
        <delete val="0"/>
        <axPos val="l"/>
        <majorTickMark val="none"/>
        <minorTickMark val="none"/>
        <crossAx val="10"/>
      </valAx>
    </plotArea>
    <legend>
      <legendPos val="b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Hit Rate by Function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'Calc'!L1</f>
            </strRef>
          </tx>
          <spPr>
            <a:solidFill xmlns:a="http://schemas.openxmlformats.org/drawingml/2006/main">
              <a:srgbClr val="059669"/>
            </a:solidFill>
            <a:ln xmlns:a="http://schemas.openxmlformats.org/drawingml/2006/main">
              <a:prstDash val="solid"/>
            </a:ln>
          </spPr>
          <cat>
            <strRef>
              <f>'Calc'!$I$2:$I$7</f>
            </strRef>
          </cat>
          <val>
            <numRef>
              <f>'Calc'!$L$2:$L$7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0%" sourceLinked="0"/>
        <majorTickMark val="none"/>
        <minorTickMark val="none"/>
        <crossAx val="100"/>
        <lblOffset val="100"/>
      </catAx>
      <valAx>
        <axId val="100"/>
        <scaling>
          <orientation val="maxMin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harts/chart4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KPI Status Distribution</a:t>
            </a:r>
          </a:p>
        </rich>
      </tx>
    </title>
    <plotArea>
      <doughnutChart>
        <varyColors val="1"/>
        <ser>
          <idx val="0"/>
          <order val="0"/>
          <tx>
            <strRef>
              <f>'Calc'!O1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59669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DB2777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cat>
            <strRef>
              <f>'Calc'!$N$2:$N$3</f>
            </strRef>
          </cat>
          <val>
            <numRef>
              <f>'Calc'!$O$2:$O$3</f>
            </numRef>
          </val>
        </ser>
        <dLbls>
          <numFmt formatCode="0%"/>
          <showPercent val="1"/>
        </dLbls>
        <firstSliceAng val="0"/>
        <holeSize val="72"/>
      </doughnutChart>
    </plotArea>
    <legend>
      <legendPos val="r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1</col>
      <colOff>0</colOff>
      <row>14</row>
      <rowOff>0</rowOff>
    </from>
    <ext cx="4464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14</row>
      <rowOff>0</rowOff>
    </from>
    <ext cx="4464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30</row>
      <rowOff>0</rowOff>
    </from>
    <ext cx="4464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9</col>
      <colOff>0</colOff>
      <row>30</row>
      <rowOff>0</rowOff>
    </from>
    <ext cx="4464000" cy="252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S6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.5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0.5" customWidth="1" min="15" max="15"/>
    <col width="10.5" customWidth="1" min="16" max="16"/>
    <col width="10.5" customWidth="1" min="17" max="17"/>
    <col width="3" customWidth="1" min="18" max="18"/>
  </cols>
  <sheetData>
    <row r="1" ht="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</row>
    <row r="2" ht="30" customHeight="1">
      <c r="A2" s="1" t="n"/>
      <c r="B2" s="2" t="inlineStr">
        <is>
          <t>Executive KPI Scorecard</t>
        </is>
      </c>
      <c r="R2" s="1" t="n"/>
      <c r="S2" s="1" t="n"/>
    </row>
    <row r="3" ht="4" customHeight="1">
      <c r="A3" s="1" t="n"/>
      <c r="R3" s="1" t="n"/>
      <c r="S3" s="1" t="n"/>
    </row>
    <row r="4" ht="18" customHeight="1">
      <c r="A4" s="1" t="n"/>
      <c r="B4" s="3" t="inlineStr">
        <is>
          <t>2025 · Cross-functional executive summary</t>
        </is>
      </c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1" t="n"/>
      <c r="S4" s="1" t="n"/>
    </row>
    <row r="5" ht="12" customHeight="1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</row>
    <row r="6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1" t="n"/>
      <c r="Q6" s="1" t="n"/>
      <c r="R6" s="1" t="n"/>
      <c r="S6" s="1" t="n"/>
    </row>
    <row r="7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  <c r="R7" s="1" t="n"/>
      <c r="S7" s="1" t="n"/>
    </row>
    <row r="8">
      <c r="A8" s="1" t="n"/>
      <c r="B8" s="1" t="n"/>
      <c r="C8" s="1" t="n"/>
      <c r="D8" s="1" t="n"/>
      <c r="E8" s="1" t="n"/>
      <c r="F8" s="1" t="n"/>
      <c r="G8" s="1" t="n"/>
      <c r="H8" s="1" t="n"/>
      <c r="I8" s="1" t="n"/>
      <c r="J8" s="1" t="n"/>
      <c r="K8" s="1" t="n"/>
      <c r="L8" s="1" t="n"/>
      <c r="M8" s="1" t="n"/>
      <c r="N8" s="1" t="n"/>
      <c r="O8" s="1" t="n"/>
      <c r="P8" s="1" t="n"/>
      <c r="Q8" s="1" t="n"/>
      <c r="R8" s="1" t="n"/>
      <c r="S8" s="1" t="n"/>
    </row>
    <row r="9" ht="6" customHeight="1">
      <c r="A9" s="1" t="n"/>
      <c r="B9" s="5" t="n"/>
      <c r="C9" s="6" t="n"/>
      <c r="D9" s="7" t="n"/>
      <c r="E9" s="8" t="n"/>
      <c r="F9" s="6" t="n"/>
      <c r="G9" s="7" t="n"/>
      <c r="H9" s="9" t="n"/>
      <c r="I9" s="6" t="n"/>
      <c r="J9" s="7" t="n"/>
      <c r="K9" s="10" t="n"/>
      <c r="L9" s="6" t="n"/>
      <c r="M9" s="7" t="n"/>
      <c r="N9" s="11" t="n"/>
      <c r="O9" s="6" t="n"/>
      <c r="P9" s="7" t="n"/>
      <c r="Q9" s="1" t="n"/>
      <c r="R9" s="1" t="n"/>
      <c r="S9" s="1" t="n"/>
    </row>
    <row r="10" ht="18" customHeight="1">
      <c r="A10" s="1" t="n"/>
      <c r="B10" s="12" t="inlineStr">
        <is>
          <t>TOTAL REVENUE</t>
        </is>
      </c>
      <c r="C10" s="13" t="n"/>
      <c r="D10" s="14" t="n"/>
      <c r="E10" s="12" t="inlineStr">
        <is>
          <t>TARGET ATTAINMENT</t>
        </is>
      </c>
      <c r="F10" s="13" t="n"/>
      <c r="G10" s="14" t="n"/>
      <c r="H10" s="12" t="inlineStr">
        <is>
          <t>KPI HIT RATE</t>
        </is>
      </c>
      <c r="I10" s="13" t="n"/>
      <c r="J10" s="14" t="n"/>
      <c r="K10" s="12" t="inlineStr">
        <is>
          <t>TOP FUNCTION</t>
        </is>
      </c>
      <c r="L10" s="13" t="n"/>
      <c r="M10" s="14" t="n"/>
      <c r="N10" s="12" t="inlineStr">
        <is>
          <t>WORST KPI</t>
        </is>
      </c>
      <c r="O10" s="13" t="n"/>
      <c r="P10" s="14" t="n"/>
      <c r="Q10" s="1" t="n"/>
      <c r="R10" s="1" t="n"/>
      <c r="S10" s="1" t="n"/>
    </row>
    <row r="11" ht="30" customHeight="1">
      <c r="A11" s="1" t="n"/>
      <c r="B11" s="15">
        <f>Calc!$B$21</f>
        <v/>
      </c>
      <c r="C11" s="13" t="n"/>
      <c r="D11" s="14" t="n"/>
      <c r="E11" s="16">
        <f>IFERROR(Calc!$D$2/Calc!$C$2,0)</f>
        <v/>
      </c>
      <c r="F11" s="13" t="n"/>
      <c r="G11" s="14" t="n"/>
      <c r="H11" s="16">
        <f>Calc!$B$20</f>
        <v/>
      </c>
      <c r="I11" s="13" t="n"/>
      <c r="J11" s="14" t="n"/>
      <c r="K11" s="17">
        <f>Calc!$B$25</f>
        <v/>
      </c>
      <c r="L11" s="13" t="n"/>
      <c r="M11" s="14" t="n"/>
      <c r="N11" s="17">
        <f>Calc!$B$26</f>
        <v/>
      </c>
      <c r="O11" s="13" t="n"/>
      <c r="P11" s="14" t="n"/>
      <c r="Q11" s="1" t="n"/>
      <c r="R11" s="1" t="n"/>
      <c r="S11" s="1" t="n"/>
    </row>
    <row r="12" ht="16" customHeight="1">
      <c r="A12" s="1" t="n"/>
      <c r="B12" s="18" t="inlineStr">
        <is>
          <t>Current period</t>
        </is>
      </c>
      <c r="C12" s="4" t="n"/>
      <c r="D12" s="19" t="n"/>
      <c r="E12" s="18" t="inlineStr">
        <is>
          <t>Current / Target</t>
        </is>
      </c>
      <c r="F12" s="4" t="n"/>
      <c r="G12" s="19" t="n"/>
      <c r="H12" s="18" t="inlineStr">
        <is>
          <t>Hit / Total KPIs</t>
        </is>
      </c>
      <c r="I12" s="4" t="n"/>
      <c r="J12" s="19" t="n"/>
      <c r="K12" s="18" t="inlineStr">
        <is>
          <t>Most over-target</t>
        </is>
      </c>
      <c r="L12" s="4" t="n"/>
      <c r="M12" s="19" t="n"/>
      <c r="N12" s="18" t="inlineStr">
        <is>
          <t>Most below-target</t>
        </is>
      </c>
      <c r="O12" s="4" t="n"/>
      <c r="P12" s="19" t="n"/>
      <c r="Q12" s="1" t="n"/>
      <c r="R12" s="1" t="n"/>
      <c r="S12" s="1" t="n"/>
    </row>
    <row r="13">
      <c r="A13" s="1" t="n"/>
      <c r="B13" s="1" t="n"/>
      <c r="C13" s="1" t="n"/>
      <c r="D13" s="1" t="n"/>
      <c r="E13" s="1" t="n"/>
      <c r="F13" s="1" t="n"/>
      <c r="G13" s="1" t="n"/>
      <c r="H13" s="1" t="n"/>
      <c r="I13" s="1" t="n"/>
      <c r="J13" s="1" t="n"/>
      <c r="K13" s="1" t="n"/>
      <c r="L13" s="1" t="n"/>
      <c r="M13" s="1" t="n"/>
      <c r="N13" s="1" t="n"/>
      <c r="O13" s="1" t="n"/>
      <c r="P13" s="1" t="n"/>
      <c r="Q13" s="1" t="n"/>
      <c r="R13" s="1" t="n"/>
      <c r="S13" s="1" t="n"/>
    </row>
    <row r="14" ht="24" customHeight="1">
      <c r="A14" s="1" t="n"/>
      <c r="B14" s="20" t="inlineStr">
        <is>
          <t>OVERVIEW</t>
        </is>
      </c>
      <c r="C14" s="21" t="n"/>
      <c r="D14" s="21" t="n"/>
      <c r="E14" s="21" t="n"/>
      <c r="F14" s="21" t="n"/>
      <c r="G14" s="21" t="n"/>
      <c r="H14" s="21" t="n"/>
      <c r="I14" s="21" t="n"/>
      <c r="J14" s="21" t="n"/>
      <c r="K14" s="21" t="n"/>
      <c r="L14" s="21" t="n"/>
      <c r="M14" s="21" t="n"/>
      <c r="N14" s="21" t="n"/>
      <c r="O14" s="21" t="n"/>
      <c r="P14" s="21" t="n"/>
      <c r="Q14" s="21" t="n"/>
      <c r="R14" s="1" t="n"/>
      <c r="S14" s="1" t="n"/>
    </row>
    <row r="15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</row>
    <row r="16">
      <c r="A16" s="1" t="n"/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  <c r="Q16" s="1" t="n"/>
      <c r="R16" s="1" t="n"/>
      <c r="S16" s="1" t="n"/>
    </row>
    <row r="17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  <c r="M17" s="1" t="n"/>
      <c r="N17" s="1" t="n"/>
      <c r="O17" s="1" t="n"/>
      <c r="P17" s="1" t="n"/>
      <c r="Q17" s="1" t="n"/>
      <c r="R17" s="1" t="n"/>
      <c r="S17" s="1" t="n"/>
    </row>
    <row r="18">
      <c r="A18" s="1" t="n"/>
      <c r="B18" s="1" t="n"/>
      <c r="C18" s="1" t="n"/>
      <c r="D18" s="1" t="n"/>
      <c r="E18" s="1" t="n"/>
      <c r="F18" s="1" t="n"/>
      <c r="G18" s="1" t="n"/>
      <c r="H18" s="1" t="n"/>
      <c r="I18" s="1" t="n"/>
      <c r="J18" s="1" t="n"/>
      <c r="K18" s="1" t="n"/>
      <c r="L18" s="1" t="n"/>
      <c r="M18" s="1" t="n"/>
      <c r="N18" s="1" t="n"/>
      <c r="O18" s="1" t="n"/>
      <c r="P18" s="1" t="n"/>
      <c r="Q18" s="1" t="n"/>
      <c r="R18" s="1" t="n"/>
      <c r="S18" s="1" t="n"/>
    </row>
    <row r="19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  <c r="R19" s="1" t="n"/>
      <c r="S19" s="1" t="n"/>
    </row>
    <row r="20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</row>
    <row r="2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  <c r="N21" s="1" t="n"/>
      <c r="O21" s="1" t="n"/>
      <c r="P21" s="1" t="n"/>
      <c r="Q21" s="1" t="n"/>
      <c r="R21" s="1" t="n"/>
      <c r="S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</row>
    <row r="30" ht="24" customHeight="1">
      <c r="A30" s="1" t="n"/>
      <c r="B30" s="20" t="inlineStr">
        <is>
          <t>FUNCTIONAL BREAKDOWN</t>
        </is>
      </c>
      <c r="C30" s="21" t="n"/>
      <c r="D30" s="21" t="n"/>
      <c r="E30" s="21" t="n"/>
      <c r="F30" s="21" t="n"/>
      <c r="G30" s="21" t="n"/>
      <c r="H30" s="21" t="n"/>
      <c r="I30" s="21" t="n"/>
      <c r="J30" s="21" t="n"/>
      <c r="K30" s="21" t="n"/>
      <c r="L30" s="21" t="n"/>
      <c r="M30" s="21" t="n"/>
      <c r="N30" s="21" t="n"/>
      <c r="O30" s="21" t="n"/>
      <c r="P30" s="21" t="n"/>
      <c r="Q30" s="21" t="n"/>
      <c r="R30" s="1" t="n"/>
      <c r="S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  <c r="R37" s="1" t="n"/>
      <c r="S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</row>
    <row r="55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</row>
    <row r="60" ht="14" customHeight="1">
      <c r="A60" s="1" t="n"/>
      <c r="B60" s="22" t="inlineStr">
        <is>
          <t>Data source: 'Data' sheet · Calculations: 'Calc' sheet · Change values and the dashboard updates automatically.</t>
        </is>
      </c>
      <c r="R60" s="1" t="n"/>
      <c r="S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  <c r="I61" s="1" t="n"/>
      <c r="J61" s="1" t="n"/>
      <c r="K61" s="1" t="n"/>
      <c r="L61" s="1" t="n"/>
      <c r="M61" s="1" t="n"/>
      <c r="N61" s="1" t="n"/>
      <c r="O61" s="1" t="n"/>
      <c r="P61" s="1" t="n"/>
      <c r="Q61" s="1" t="n"/>
      <c r="R61" s="1" t="n"/>
      <c r="S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  <c r="R62" s="1" t="n"/>
      <c r="S62" s="1" t="n"/>
    </row>
  </sheetData>
  <mergeCells count="25">
    <mergeCell ref="B11:D11"/>
    <mergeCell ref="E10:G10"/>
    <mergeCell ref="E9:G9"/>
    <mergeCell ref="B30:Q30"/>
    <mergeCell ref="K12:M12"/>
    <mergeCell ref="H11:J11"/>
    <mergeCell ref="B2:Q3"/>
    <mergeCell ref="B10:D10"/>
    <mergeCell ref="E11:G11"/>
    <mergeCell ref="N10:P10"/>
    <mergeCell ref="B4:Q4"/>
    <mergeCell ref="B9:D9"/>
    <mergeCell ref="N9:P9"/>
    <mergeCell ref="H12:J12"/>
    <mergeCell ref="K10:M10"/>
    <mergeCell ref="E12:G12"/>
    <mergeCell ref="N11:P11"/>
    <mergeCell ref="H10:J10"/>
    <mergeCell ref="B14:Q14"/>
    <mergeCell ref="B60:Q60"/>
    <mergeCell ref="K9:M9"/>
    <mergeCell ref="H9:J9"/>
    <mergeCell ref="B12:D12"/>
    <mergeCell ref="N12:P12"/>
    <mergeCell ref="K11:M11"/>
  </mergeCells>
  <pageMargins left="0.4" right="0.4" top="0.4" bottom="0.4" header="0" footer="0"/>
  <pageSetup orientation="landscape" paperSize="9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8" customWidth="1" min="3" max="3"/>
    <col width="12" customWidth="1" min="4" max="4"/>
    <col width="12" customWidth="1" min="5" max="5"/>
    <col width="12" customWidth="1" min="6" max="6"/>
  </cols>
  <sheetData>
    <row r="1">
      <c r="A1" s="23" t="inlineStr">
        <is>
          <t>FUNCTION</t>
        </is>
      </c>
      <c r="B1" s="23" t="inlineStr">
        <is>
          <t>KPI</t>
        </is>
      </c>
      <c r="C1" s="23" t="inlineStr">
        <is>
          <t>UNIT</t>
        </is>
      </c>
      <c r="D1" s="23" t="inlineStr">
        <is>
          <t>TARGET</t>
        </is>
      </c>
      <c r="E1" s="23" t="inlineStr">
        <is>
          <t>PREVIOUS</t>
        </is>
      </c>
      <c r="F1" s="23" t="inlineStr">
        <is>
          <t>CURRENT</t>
        </is>
      </c>
    </row>
    <row r="2">
      <c r="A2" s="24" t="inlineStr">
        <is>
          <t>Sales</t>
        </is>
      </c>
      <c r="B2" s="24" t="inlineStr">
        <is>
          <t>Total Revenue</t>
        </is>
      </c>
      <c r="C2" s="24" t="inlineStr">
        <is>
          <t>USD</t>
        </is>
      </c>
      <c r="D2" s="25" t="n">
        <v>80000</v>
      </c>
      <c r="E2" s="25" t="n">
        <v>68000</v>
      </c>
      <c r="F2" s="25" t="n">
        <v>82000</v>
      </c>
    </row>
    <row r="3">
      <c r="A3" s="24" t="inlineStr">
        <is>
          <t>Sales</t>
        </is>
      </c>
      <c r="B3" s="24" t="inlineStr">
        <is>
          <t>New Customers</t>
        </is>
      </c>
      <c r="C3" s="24" t="inlineStr">
        <is>
          <t>ct</t>
        </is>
      </c>
      <c r="D3" s="25" t="n">
        <v>240</v>
      </c>
      <c r="E3" s="25" t="n">
        <v>220</v>
      </c>
      <c r="F3" s="25" t="n">
        <v>225</v>
      </c>
    </row>
    <row r="4">
      <c r="A4" s="24" t="inlineStr">
        <is>
          <t>Sales</t>
        </is>
      </c>
      <c r="B4" s="24" t="inlineStr">
        <is>
          <t>Revenue per Customer</t>
        </is>
      </c>
      <c r="C4" s="24" t="inlineStr">
        <is>
          <t>USD</t>
        </is>
      </c>
      <c r="D4" s="25" t="n">
        <v>330</v>
      </c>
      <c r="E4" s="25" t="n">
        <v>310</v>
      </c>
      <c r="F4" s="25" t="n">
        <v>365</v>
      </c>
    </row>
    <row r="5">
      <c r="A5" s="24" t="inlineStr">
        <is>
          <t>Marketing</t>
        </is>
      </c>
      <c r="B5" s="24" t="inlineStr">
        <is>
          <t>Leads</t>
        </is>
      </c>
      <c r="C5" s="24" t="inlineStr">
        <is>
          <t>ct</t>
        </is>
      </c>
      <c r="D5" s="25" t="n">
        <v>4200</v>
      </c>
      <c r="E5" s="25" t="n">
        <v>3800</v>
      </c>
      <c r="F5" s="25" t="n">
        <v>4520</v>
      </c>
    </row>
    <row r="6">
      <c r="A6" s="24" t="inlineStr">
        <is>
          <t>Marketing</t>
        </is>
      </c>
      <c r="B6" s="24" t="inlineStr">
        <is>
          <t>Conversion %</t>
        </is>
      </c>
      <c r="C6" s="24" t="inlineStr">
        <is>
          <t>%</t>
        </is>
      </c>
      <c r="D6" s="26" t="n">
        <v>0.058</v>
      </c>
      <c r="E6" s="26" t="n">
        <v>0.052</v>
      </c>
      <c r="F6" s="26" t="n">
        <v>0.049</v>
      </c>
    </row>
    <row r="7">
      <c r="A7" s="24" t="inlineStr">
        <is>
          <t>Marketing</t>
        </is>
      </c>
      <c r="B7" s="24" t="inlineStr">
        <is>
          <t>ROAS</t>
        </is>
      </c>
      <c r="C7" s="24" t="inlineStr">
        <is>
          <t>x</t>
        </is>
      </c>
      <c r="D7" s="26" t="n">
        <v>3.2</v>
      </c>
      <c r="E7" s="26" t="n">
        <v>2.9</v>
      </c>
      <c r="F7" s="26" t="n">
        <v>3.5</v>
      </c>
    </row>
    <row r="8">
      <c r="A8" s="24" t="inlineStr">
        <is>
          <t>Operations</t>
        </is>
      </c>
      <c r="B8" s="24" t="inlineStr">
        <is>
          <t>SLA Compliance</t>
        </is>
      </c>
      <c r="C8" s="24" t="inlineStr">
        <is>
          <t>%</t>
        </is>
      </c>
      <c r="D8" s="26" t="n">
        <v>0.95</v>
      </c>
      <c r="E8" s="26" t="n">
        <v>0.93</v>
      </c>
      <c r="F8" s="26" t="n">
        <v>0.96</v>
      </c>
    </row>
    <row r="9">
      <c r="A9" s="24" t="inlineStr">
        <is>
          <t>Operations</t>
        </is>
      </c>
      <c r="B9" s="24" t="inlineStr">
        <is>
          <t>Order Errors</t>
        </is>
      </c>
      <c r="C9" s="24" t="inlineStr">
        <is>
          <t>ct</t>
        </is>
      </c>
      <c r="D9" s="25" t="n">
        <v>18</v>
      </c>
      <c r="E9" s="25" t="n">
        <v>24</v>
      </c>
      <c r="F9" s="25" t="n">
        <v>22</v>
      </c>
    </row>
    <row r="10">
      <c r="A10" s="24" t="inlineStr">
        <is>
          <t>Finance</t>
        </is>
      </c>
      <c r="B10" s="24" t="inlineStr">
        <is>
          <t>Profit Margin</t>
        </is>
      </c>
      <c r="C10" s="24" t="inlineStr">
        <is>
          <t>%</t>
        </is>
      </c>
      <c r="D10" s="26" t="n">
        <v>0.21</v>
      </c>
      <c r="E10" s="26" t="n">
        <v>0.19</v>
      </c>
      <c r="F10" s="26" t="n">
        <v>0.18</v>
      </c>
    </row>
    <row r="11">
      <c r="A11" s="24" t="inlineStr">
        <is>
          <t>Finance</t>
        </is>
      </c>
      <c r="B11" s="24" t="inlineStr">
        <is>
          <t>DSO</t>
        </is>
      </c>
      <c r="C11" s="24" t="inlineStr">
        <is>
          <t>days</t>
        </is>
      </c>
      <c r="D11" s="25" t="n">
        <v>32</v>
      </c>
      <c r="E11" s="25" t="n">
        <v>38</v>
      </c>
      <c r="F11" s="25" t="n">
        <v>30</v>
      </c>
    </row>
    <row r="12">
      <c r="A12" s="24" t="inlineStr">
        <is>
          <t>Customer</t>
        </is>
      </c>
      <c r="B12" s="24" t="inlineStr">
        <is>
          <t>NPS</t>
        </is>
      </c>
      <c r="C12" s="24" t="inlineStr">
        <is>
          <t>pts</t>
        </is>
      </c>
      <c r="D12" s="25" t="n">
        <v>46</v>
      </c>
      <c r="E12" s="25" t="n">
        <v>42</v>
      </c>
      <c r="F12" s="25" t="n">
        <v>51</v>
      </c>
    </row>
    <row r="13">
      <c r="A13" s="24" t="inlineStr">
        <is>
          <t>Customer</t>
        </is>
      </c>
      <c r="B13" s="24" t="inlineStr">
        <is>
          <t>Renewal %</t>
        </is>
      </c>
      <c r="C13" s="24" t="inlineStr">
        <is>
          <t>%</t>
        </is>
      </c>
      <c r="D13" s="26" t="n">
        <v>0.82</v>
      </c>
      <c r="E13" s="26" t="n">
        <v>0.79</v>
      </c>
      <c r="F13" s="26" t="n">
        <v>0.78</v>
      </c>
    </row>
    <row r="14">
      <c r="A14" s="24" t="inlineStr">
        <is>
          <t>People</t>
        </is>
      </c>
      <c r="B14" s="24" t="inlineStr">
        <is>
          <t>Headcount</t>
        </is>
      </c>
      <c r="C14" s="24" t="inlineStr">
        <is>
          <t>ppl</t>
        </is>
      </c>
      <c r="D14" s="25" t="n">
        <v>185</v>
      </c>
      <c r="E14" s="25" t="n">
        <v>178</v>
      </c>
      <c r="F14" s="25" t="n">
        <v>191</v>
      </c>
    </row>
    <row r="15">
      <c r="A15" s="24" t="inlineStr">
        <is>
          <t>People</t>
        </is>
      </c>
      <c r="B15" s="24" t="inlineStr">
        <is>
          <t>Turnover %</t>
        </is>
      </c>
      <c r="C15" s="24" t="inlineStr">
        <is>
          <t>%</t>
        </is>
      </c>
      <c r="D15" s="26" t="n">
        <v>0.08</v>
      </c>
      <c r="E15" s="26" t="n">
        <v>0.09</v>
      </c>
      <c r="F15" s="26" t="n">
        <v>0.07000000000000001</v>
      </c>
    </row>
  </sheetData>
  <autoFilter ref="A1:F15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26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24" customWidth="1" min="2" max="2"/>
    <col width="11" customWidth="1" min="3" max="3"/>
    <col width="11" customWidth="1" min="4" max="4"/>
    <col width="11" customWidth="1" min="5" max="5"/>
    <col width="11" customWidth="1" min="6" max="6"/>
    <col width="16" customWidth="1" min="7" max="7"/>
    <col width="2" customWidth="1" min="8" max="8"/>
    <col width="13" customWidth="1" min="9" max="9"/>
    <col width="11" customWidth="1" min="10" max="10"/>
    <col width="13" customWidth="1" min="11" max="11"/>
    <col width="10" customWidth="1" min="12" max="12"/>
    <col width="18" customWidth="1" min="14" max="14"/>
    <col width="8" customWidth="1" min="15" max="15"/>
  </cols>
  <sheetData>
    <row r="1">
      <c r="A1" s="23" t="inlineStr">
        <is>
          <t>FUNCTION</t>
        </is>
      </c>
      <c r="B1" s="23" t="inlineStr">
        <is>
          <t>KPI</t>
        </is>
      </c>
      <c r="C1" s="23" t="inlineStr">
        <is>
          <t>TARGET</t>
        </is>
      </c>
      <c r="D1" s="23" t="inlineStr">
        <is>
          <t>CURRENT</t>
        </is>
      </c>
      <c r="E1" s="23" t="inlineStr">
        <is>
          <t>PREVIOUS</t>
        </is>
      </c>
      <c r="F1" s="23" t="inlineStr">
        <is>
          <t>ATTAINMENT %</t>
        </is>
      </c>
      <c r="G1" s="23" t="inlineStr">
        <is>
          <t>STATUS</t>
        </is>
      </c>
      <c r="H1" s="23" t="inlineStr">
        <is>
          <t>PREVIOUS %</t>
        </is>
      </c>
      <c r="I1" s="23" t="inlineStr">
        <is>
          <t>FUNCTION</t>
        </is>
      </c>
      <c r="J1" s="23" t="inlineStr">
        <is>
          <t>KPI COUNT</t>
        </is>
      </c>
      <c r="K1" s="23" t="inlineStr">
        <is>
          <t>ABOVE TARGET</t>
        </is>
      </c>
      <c r="L1" s="23" t="inlineStr">
        <is>
          <t>HIT %</t>
        </is>
      </c>
      <c r="N1" s="23" t="inlineStr">
        <is>
          <t>STATUS</t>
        </is>
      </c>
      <c r="O1" s="23" t="inlineStr">
        <is>
          <t>COUNT</t>
        </is>
      </c>
    </row>
    <row r="2">
      <c r="A2" s="27" t="inlineStr">
        <is>
          <t>Sales</t>
        </is>
      </c>
      <c r="B2" s="24" t="inlineStr">
        <is>
          <t>Total Revenue</t>
        </is>
      </c>
      <c r="C2" s="28">
        <f>'Data'!$D$2</f>
        <v/>
      </c>
      <c r="D2" s="28">
        <f>'Data'!$F$2</f>
        <v/>
      </c>
      <c r="E2" s="28">
        <f>'Data'!$E$2</f>
        <v/>
      </c>
      <c r="F2" s="29">
        <f>IFERROR(D2/C2,0)</f>
        <v/>
      </c>
      <c r="G2" s="30">
        <f>IF(D2&gt;=C2,"✓ Above","✗ Below")</f>
        <v/>
      </c>
      <c r="H2" s="29">
        <f>IFERROR(E2/C2,0)</f>
        <v/>
      </c>
      <c r="I2" s="27" t="inlineStr">
        <is>
          <t>Sales</t>
        </is>
      </c>
      <c r="J2" s="28">
        <f>COUNTIFS($A$2:$A$15,$I2)</f>
        <v/>
      </c>
      <c r="K2" s="28">
        <f>COUNTIFS($A$2:$A$15,$I2,$G$2:$G$15,"✓ Above")</f>
        <v/>
      </c>
      <c r="L2" s="29">
        <f>IFERROR(K2/J2,0)</f>
        <v/>
      </c>
      <c r="N2" s="24" t="inlineStr">
        <is>
          <t>✓ Above</t>
        </is>
      </c>
      <c r="O2" s="28">
        <f>COUNTIFS($G$2:$G$15,"✓ Above")</f>
        <v/>
      </c>
    </row>
    <row r="3">
      <c r="A3" s="27" t="inlineStr">
        <is>
          <t>Sales</t>
        </is>
      </c>
      <c r="B3" s="24" t="inlineStr">
        <is>
          <t>New Customers</t>
        </is>
      </c>
      <c r="C3" s="28">
        <f>'Data'!$D$3</f>
        <v/>
      </c>
      <c r="D3" s="28">
        <f>'Data'!$F$3</f>
        <v/>
      </c>
      <c r="E3" s="28">
        <f>'Data'!$E$3</f>
        <v/>
      </c>
      <c r="F3" s="29">
        <f>IFERROR(D3/C3,0)</f>
        <v/>
      </c>
      <c r="G3" s="30">
        <f>IF(D3&gt;=C3,"✓ Above","✗ Below")</f>
        <v/>
      </c>
      <c r="H3" s="29">
        <f>IFERROR(E3/C3,0)</f>
        <v/>
      </c>
      <c r="I3" s="27" t="inlineStr">
        <is>
          <t>Marketing</t>
        </is>
      </c>
      <c r="J3" s="28">
        <f>COUNTIFS($A$2:$A$15,$I3)</f>
        <v/>
      </c>
      <c r="K3" s="28">
        <f>COUNTIFS($A$2:$A$15,$I3,$G$2:$G$15,"✓ Above")</f>
        <v/>
      </c>
      <c r="L3" s="29">
        <f>IFERROR(K3/J3,0)</f>
        <v/>
      </c>
      <c r="N3" s="24" t="inlineStr">
        <is>
          <t>✗ Below</t>
        </is>
      </c>
      <c r="O3" s="28">
        <f>COUNTIFS($G$2:$G$15,"✗ Below")</f>
        <v/>
      </c>
    </row>
    <row r="4">
      <c r="A4" s="27" t="inlineStr">
        <is>
          <t>Sales</t>
        </is>
      </c>
      <c r="B4" s="24" t="inlineStr">
        <is>
          <t>Revenue per Customer</t>
        </is>
      </c>
      <c r="C4" s="28">
        <f>'Data'!$D$4</f>
        <v/>
      </c>
      <c r="D4" s="28">
        <f>'Data'!$F$4</f>
        <v/>
      </c>
      <c r="E4" s="28">
        <f>'Data'!$E$4</f>
        <v/>
      </c>
      <c r="F4" s="29">
        <f>IFERROR(D4/C4,0)</f>
        <v/>
      </c>
      <c r="G4" s="30">
        <f>IF(D4&gt;=C4,"✓ Above","✗ Below")</f>
        <v/>
      </c>
      <c r="H4" s="29">
        <f>IFERROR(E4/C4,0)</f>
        <v/>
      </c>
      <c r="I4" s="27" t="inlineStr">
        <is>
          <t>Operations</t>
        </is>
      </c>
      <c r="J4" s="28">
        <f>COUNTIFS($A$2:$A$15,$I4)</f>
        <v/>
      </c>
      <c r="K4" s="28">
        <f>COUNTIFS($A$2:$A$15,$I4,$G$2:$G$15,"✓ Above")</f>
        <v/>
      </c>
      <c r="L4" s="29">
        <f>IFERROR(K4/J4,0)</f>
        <v/>
      </c>
    </row>
    <row r="5">
      <c r="A5" s="27" t="inlineStr">
        <is>
          <t>Marketing</t>
        </is>
      </c>
      <c r="B5" s="24" t="inlineStr">
        <is>
          <t>Leads</t>
        </is>
      </c>
      <c r="C5" s="28">
        <f>'Data'!$D$5</f>
        <v/>
      </c>
      <c r="D5" s="28">
        <f>'Data'!$F$5</f>
        <v/>
      </c>
      <c r="E5" s="28">
        <f>'Data'!$E$5</f>
        <v/>
      </c>
      <c r="F5" s="29">
        <f>IFERROR(D5/C5,0)</f>
        <v/>
      </c>
      <c r="G5" s="30">
        <f>IF(D5&gt;=C5,"✓ Above","✗ Below")</f>
        <v/>
      </c>
      <c r="H5" s="29">
        <f>IFERROR(E5/C5,0)</f>
        <v/>
      </c>
      <c r="I5" s="27" t="inlineStr">
        <is>
          <t>Finance</t>
        </is>
      </c>
      <c r="J5" s="28">
        <f>COUNTIFS($A$2:$A$15,$I5)</f>
        <v/>
      </c>
      <c r="K5" s="28">
        <f>COUNTIFS($A$2:$A$15,$I5,$G$2:$G$15,"✓ Above")</f>
        <v/>
      </c>
      <c r="L5" s="29">
        <f>IFERROR(K5/J5,0)</f>
        <v/>
      </c>
    </row>
    <row r="6">
      <c r="A6" s="27" t="inlineStr">
        <is>
          <t>Marketing</t>
        </is>
      </c>
      <c r="B6" s="24" t="inlineStr">
        <is>
          <t>Conversion %</t>
        </is>
      </c>
      <c r="C6" s="31">
        <f>'Data'!$D$6</f>
        <v/>
      </c>
      <c r="D6" s="31">
        <f>'Data'!$F$6</f>
        <v/>
      </c>
      <c r="E6" s="31">
        <f>'Data'!$E$6</f>
        <v/>
      </c>
      <c r="F6" s="29">
        <f>IFERROR(D6/C6,0)</f>
        <v/>
      </c>
      <c r="G6" s="30">
        <f>IF(D6&gt;=C6,"✓ Above","✗ Below")</f>
        <v/>
      </c>
      <c r="H6" s="29">
        <f>IFERROR(E6/C6,0)</f>
        <v/>
      </c>
      <c r="I6" s="27" t="inlineStr">
        <is>
          <t>Customer</t>
        </is>
      </c>
      <c r="J6" s="28">
        <f>COUNTIFS($A$2:$A$15,$I6)</f>
        <v/>
      </c>
      <c r="K6" s="28">
        <f>COUNTIFS($A$2:$A$15,$I6,$G$2:$G$15,"✓ Above")</f>
        <v/>
      </c>
      <c r="L6" s="29">
        <f>IFERROR(K6/J6,0)</f>
        <v/>
      </c>
    </row>
    <row r="7">
      <c r="A7" s="27" t="inlineStr">
        <is>
          <t>Marketing</t>
        </is>
      </c>
      <c r="B7" s="24" t="inlineStr">
        <is>
          <t>ROAS</t>
        </is>
      </c>
      <c r="C7" s="31">
        <f>'Data'!$D$7</f>
        <v/>
      </c>
      <c r="D7" s="31">
        <f>'Data'!$F$7</f>
        <v/>
      </c>
      <c r="E7" s="31">
        <f>'Data'!$E$7</f>
        <v/>
      </c>
      <c r="F7" s="29">
        <f>IFERROR(D7/C7,0)</f>
        <v/>
      </c>
      <c r="G7" s="30">
        <f>IF(D7&gt;=C7,"✓ Above","✗ Below")</f>
        <v/>
      </c>
      <c r="H7" s="29">
        <f>IFERROR(E7/C7,0)</f>
        <v/>
      </c>
      <c r="I7" s="27" t="inlineStr">
        <is>
          <t>People</t>
        </is>
      </c>
      <c r="J7" s="28">
        <f>COUNTIFS($A$2:$A$15,$I7)</f>
        <v/>
      </c>
      <c r="K7" s="28">
        <f>COUNTIFS($A$2:$A$15,$I7,$G$2:$G$15,"✓ Above")</f>
        <v/>
      </c>
      <c r="L7" s="29">
        <f>IFERROR(K7/J7,0)</f>
        <v/>
      </c>
    </row>
    <row r="8">
      <c r="A8" s="27" t="inlineStr">
        <is>
          <t>Operations</t>
        </is>
      </c>
      <c r="B8" s="24" t="inlineStr">
        <is>
          <t>SLA Compliance</t>
        </is>
      </c>
      <c r="C8" s="31">
        <f>'Data'!$D$8</f>
        <v/>
      </c>
      <c r="D8" s="31">
        <f>'Data'!$F$8</f>
        <v/>
      </c>
      <c r="E8" s="31">
        <f>'Data'!$E$8</f>
        <v/>
      </c>
      <c r="F8" s="29">
        <f>IFERROR(D8/C8,0)</f>
        <v/>
      </c>
      <c r="G8" s="30">
        <f>IF(D8&gt;=C8,"✓ Above","✗ Below")</f>
        <v/>
      </c>
      <c r="H8" s="29">
        <f>IFERROR(E8/C8,0)</f>
        <v/>
      </c>
    </row>
    <row r="9">
      <c r="A9" s="27" t="inlineStr">
        <is>
          <t>Operations</t>
        </is>
      </c>
      <c r="B9" s="24" t="inlineStr">
        <is>
          <t>Order Errors</t>
        </is>
      </c>
      <c r="C9" s="28">
        <f>'Data'!$D$9</f>
        <v/>
      </c>
      <c r="D9" s="28">
        <f>'Data'!$F$9</f>
        <v/>
      </c>
      <c r="E9" s="28">
        <f>'Data'!$E$9</f>
        <v/>
      </c>
      <c r="F9" s="29">
        <f>IFERROR(D9/C9,0)</f>
        <v/>
      </c>
      <c r="G9" s="30">
        <f>IF(D9&lt;=C9,"✓ Above","✗ Below")</f>
        <v/>
      </c>
      <c r="H9" s="29">
        <f>IFERROR(E9/C9,0)</f>
        <v/>
      </c>
    </row>
    <row r="10">
      <c r="A10" s="27" t="inlineStr">
        <is>
          <t>Finance</t>
        </is>
      </c>
      <c r="B10" s="24" t="inlineStr">
        <is>
          <t>Profit Margin</t>
        </is>
      </c>
      <c r="C10" s="31">
        <f>'Data'!$D$10</f>
        <v/>
      </c>
      <c r="D10" s="31">
        <f>'Data'!$F$10</f>
        <v/>
      </c>
      <c r="E10" s="31">
        <f>'Data'!$E$10</f>
        <v/>
      </c>
      <c r="F10" s="29">
        <f>IFERROR(D10/C10,0)</f>
        <v/>
      </c>
      <c r="G10" s="30">
        <f>IF(D10&gt;=C10,"✓ Above","✗ Below")</f>
        <v/>
      </c>
      <c r="H10" s="29">
        <f>IFERROR(E10/C10,0)</f>
        <v/>
      </c>
    </row>
    <row r="11">
      <c r="A11" s="27" t="inlineStr">
        <is>
          <t>Finance</t>
        </is>
      </c>
      <c r="B11" s="24" t="inlineStr">
        <is>
          <t>DSO</t>
        </is>
      </c>
      <c r="C11" s="28">
        <f>'Data'!$D$11</f>
        <v/>
      </c>
      <c r="D11" s="28">
        <f>'Data'!$F$11</f>
        <v/>
      </c>
      <c r="E11" s="28">
        <f>'Data'!$E$11</f>
        <v/>
      </c>
      <c r="F11" s="29">
        <f>IFERROR(D11/C11,0)</f>
        <v/>
      </c>
      <c r="G11" s="30">
        <f>IF(D11&lt;=C11,"✓ Above","✗ Below")</f>
        <v/>
      </c>
      <c r="H11" s="29">
        <f>IFERROR(E11/C11,0)</f>
        <v/>
      </c>
    </row>
    <row r="12">
      <c r="A12" s="27" t="inlineStr">
        <is>
          <t>Customer</t>
        </is>
      </c>
      <c r="B12" s="24" t="inlineStr">
        <is>
          <t>NPS</t>
        </is>
      </c>
      <c r="C12" s="28">
        <f>'Data'!$D$12</f>
        <v/>
      </c>
      <c r="D12" s="28">
        <f>'Data'!$F$12</f>
        <v/>
      </c>
      <c r="E12" s="28">
        <f>'Data'!$E$12</f>
        <v/>
      </c>
      <c r="F12" s="29">
        <f>IFERROR(D12/C12,0)</f>
        <v/>
      </c>
      <c r="G12" s="30">
        <f>IF(D12&gt;=C12,"✓ Above","✗ Below")</f>
        <v/>
      </c>
      <c r="H12" s="29">
        <f>IFERROR(E12/C12,0)</f>
        <v/>
      </c>
    </row>
    <row r="13">
      <c r="A13" s="27" t="inlineStr">
        <is>
          <t>Customer</t>
        </is>
      </c>
      <c r="B13" s="24" t="inlineStr">
        <is>
          <t>Renewal %</t>
        </is>
      </c>
      <c r="C13" s="31">
        <f>'Data'!$D$13</f>
        <v/>
      </c>
      <c r="D13" s="31">
        <f>'Data'!$F$13</f>
        <v/>
      </c>
      <c r="E13" s="31">
        <f>'Data'!$E$13</f>
        <v/>
      </c>
      <c r="F13" s="29">
        <f>IFERROR(D13/C13,0)</f>
        <v/>
      </c>
      <c r="G13" s="30">
        <f>IF(D13&gt;=C13,"✓ Above","✗ Below")</f>
        <v/>
      </c>
      <c r="H13" s="29">
        <f>IFERROR(E13/C13,0)</f>
        <v/>
      </c>
    </row>
    <row r="14">
      <c r="A14" s="27" t="inlineStr">
        <is>
          <t>People</t>
        </is>
      </c>
      <c r="B14" s="24" t="inlineStr">
        <is>
          <t>Headcount</t>
        </is>
      </c>
      <c r="C14" s="28">
        <f>'Data'!$D$14</f>
        <v/>
      </c>
      <c r="D14" s="28">
        <f>'Data'!$F$14</f>
        <v/>
      </c>
      <c r="E14" s="28">
        <f>'Data'!$E$14</f>
        <v/>
      </c>
      <c r="F14" s="29">
        <f>IFERROR(D14/C14,0)</f>
        <v/>
      </c>
      <c r="G14" s="30">
        <f>IF(D14&gt;=C14,"✓ Above","✗ Below")</f>
        <v/>
      </c>
      <c r="H14" s="29">
        <f>IFERROR(E14/C14,0)</f>
        <v/>
      </c>
    </row>
    <row r="15">
      <c r="A15" s="27" t="inlineStr">
        <is>
          <t>People</t>
        </is>
      </c>
      <c r="B15" s="24" t="inlineStr">
        <is>
          <t>Turnover %</t>
        </is>
      </c>
      <c r="C15" s="31">
        <f>'Data'!$D$15</f>
        <v/>
      </c>
      <c r="D15" s="31">
        <f>'Data'!$F$15</f>
        <v/>
      </c>
      <c r="E15" s="31">
        <f>'Data'!$E$15</f>
        <v/>
      </c>
      <c r="F15" s="29">
        <f>IFERROR(D15/C15,0)</f>
        <v/>
      </c>
      <c r="G15" s="30">
        <f>IF(D15&lt;=C15,"✓ Above","✗ Below")</f>
        <v/>
      </c>
      <c r="H15" s="29">
        <f>IFERROR(E15/C15,0)</f>
        <v/>
      </c>
    </row>
    <row r="16">
      <c r="A16" s="32" t="inlineStr">
        <is>
          <t>Scorecard Calculations</t>
        </is>
      </c>
      <c r="B16" s="33" t="n"/>
    </row>
    <row r="17">
      <c r="A17" s="34" t="inlineStr">
        <is>
          <t>Total KPIs</t>
        </is>
      </c>
      <c r="B17" s="35">
        <f>COUNTA($A$2:$A$15)</f>
        <v/>
      </c>
    </row>
    <row r="18">
      <c r="A18" s="34" t="inlineStr">
        <is>
          <t>Above Target</t>
        </is>
      </c>
      <c r="B18" s="35">
        <f>COUNTIFS($G$2:$G$15,"✓ Above")</f>
        <v/>
      </c>
    </row>
    <row r="19">
      <c r="A19" s="34" t="inlineStr">
        <is>
          <t>Below Target</t>
        </is>
      </c>
      <c r="B19" s="35">
        <f>COUNTIFS($G$2:$G$15,"✗ Below")</f>
        <v/>
      </c>
    </row>
    <row r="20">
      <c r="A20" s="34" t="inlineStr">
        <is>
          <t>Hit Rate</t>
        </is>
      </c>
      <c r="B20" s="36">
        <f>IFERROR($B$18/$B$17,0)</f>
        <v/>
      </c>
    </row>
    <row r="21">
      <c r="A21" s="34" t="inlineStr">
        <is>
          <t>Current Revenue</t>
        </is>
      </c>
      <c r="B21" s="37">
        <f>$D$2</f>
        <v/>
      </c>
    </row>
    <row r="22">
      <c r="A22" s="34" t="inlineStr">
        <is>
          <t>Target Revenue</t>
        </is>
      </c>
      <c r="B22" s="37">
        <f>$C$2</f>
        <v/>
      </c>
    </row>
    <row r="23">
      <c r="A23" s="34" t="inlineStr">
        <is>
          <t>Previous Revenue</t>
        </is>
      </c>
      <c r="B23" s="37">
        <f>$E$2</f>
        <v/>
      </c>
    </row>
    <row r="24">
      <c r="A24" s="34" t="inlineStr">
        <is>
          <t>YoY Growth %</t>
        </is>
      </c>
      <c r="B24" s="38">
        <f>IFERROR(($D$2-$E$2)/$E$2,0)</f>
        <v/>
      </c>
    </row>
    <row r="25">
      <c r="A25" s="34" t="inlineStr">
        <is>
          <t>Top Function</t>
        </is>
      </c>
      <c r="B25" s="39">
        <f>INDEX($I$2:$I$7,MATCH(MAX($L$2:$L$7),$L$2:$L$7,0))</f>
        <v/>
      </c>
    </row>
    <row r="26">
      <c r="A26" s="34" t="inlineStr">
        <is>
          <t>Worst KPI</t>
        </is>
      </c>
      <c r="B26" s="39">
        <f>INDEX($B$2:$B$15,MATCH(MIN($F$2:$F$15),$F$2:$F$15,0))</f>
        <v/>
      </c>
    </row>
  </sheetData>
  <conditionalFormatting sqref="F2:F15">
    <cfRule type="colorScale" priority="1">
      <colorScale>
        <cfvo type="num" val="0.7"/>
        <cfvo type="num" val="1"/>
        <cfvo type="num" val="1.2"/>
        <color rgb="00F8696B"/>
        <color rgb="00FFEB84"/>
        <color rgb="0063BE7B"/>
      </colorScale>
    </cfRule>
  </conditionalFormatting>
  <conditionalFormatting sqref="L2:L7">
    <cfRule type="dataBar" priority="2">
      <dataBar>
        <cfvo type="min"/>
        <cfvo type="max"/>
        <color rgb="00059669"/>
      </dataBar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2026-06-02T15:44:51Z</dcterms:created>
  <dcterms:modified xmlns:dcterms="http://purl.org/dc/terms/" xmlns:xsi="http://www.w3.org/2001/XMLSchema-instance" xsi:type="dcterms:W3CDTF">2026-06-02T15:44:51Z</dcterms:modified>
</cp:coreProperties>
</file>