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en" sheetId="2" state="visible" r:id="rId2"/>
    <sheet xmlns:r="http://schemas.openxmlformats.org/officeDocument/2006/relationships" name="Berechnung" sheetId="3" state="visible" r:id="rId3"/>
  </sheets>
  <definedNames>
    <definedName name="_xlnm.Print_Area" localSheetId="0">'Dashboard'!$A$1:$Q$60</definedName>
    <definedName name="_xlnm._FilterDatabase" localSheetId="1" hidden="1">'Daten'!$A$1:$H$151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dd.mm.yyyy"/>
    <numFmt numFmtId="166" formatCode="#,##0&quot; €&quot;;(#,##0)&quot; €&quot;"/>
    <numFmt numFmtId="167" formatCode="#,##0;(#,##0)"/>
    <numFmt numFmtId="168" formatCode="mmm yyyy"/>
    <numFmt numFmtId="169" formatCode="0.0%"/>
  </numFmts>
  <fonts count="13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color rgb="00A1A1AA"/>
      <sz val="8"/>
    </font>
    <font>
      <name val="Aptos"/>
      <color rgb="003F3F46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9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059669"/>
      </patternFill>
    </fill>
    <fill>
      <patternFill patternType="solid">
        <fgColor rgb="000D9488"/>
      </patternFill>
    </fill>
    <fill>
      <patternFill patternType="solid">
        <fgColor rgb="00DB2777"/>
      </patternFill>
    </fill>
    <fill>
      <patternFill patternType="solid">
        <fgColor rgb="004F46E5"/>
      </patternFill>
    </fill>
  </fills>
  <borders count="11">
    <border>
      <left/>
      <right/>
      <top/>
      <bottom/>
      <diagonal/>
    </border>
    <border>
      <left/>
      <right/>
      <top/>
      <bottom style="thin">
        <color rgb="00D4D4D8"/>
      </bottom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3" borderId="0" pivotButton="0" quotePrefix="0" xfId="0"/>
    <xf numFmtId="0" fontId="7" fillId="3" borderId="0" applyAlignment="1" pivotButton="0" quotePrefix="0" xfId="0">
      <alignment horizontal="left" vertical="center"/>
    </xf>
    <xf numFmtId="0" fontId="8" fillId="3" borderId="2" applyAlignment="1" pivotButton="0" quotePrefix="0" xfId="0">
      <alignment horizontal="left" vertical="center"/>
    </xf>
    <xf numFmtId="0" fontId="0" fillId="0" borderId="2" pivotButton="0" quotePrefix="0" xfId="0"/>
    <xf numFmtId="0" fontId="0" fillId="4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5" borderId="3" pivotButton="0" quotePrefix="0" xfId="0"/>
    <xf numFmtId="0" fontId="0" fillId="6" borderId="3" pivotButton="0" quotePrefix="0" xfId="0"/>
    <xf numFmtId="0" fontId="0" fillId="7" borderId="3" pivotButton="0" quotePrefix="0" xfId="0"/>
    <xf numFmtId="0" fontId="0" fillId="8" borderId="3" pivotButton="0" quotePrefix="0" xfId="0"/>
    <xf numFmtId="0" fontId="9" fillId="3" borderId="6" applyAlignment="1" pivotButton="0" quotePrefix="0" xfId="0">
      <alignment horizontal="left" vertical="center" indent="1"/>
    </xf>
    <xf numFmtId="0" fontId="0" fillId="0" borderId="7" pivotButton="0" quotePrefix="0" xfId="0"/>
    <xf numFmtId="0" fontId="0" fillId="0" borderId="8" pivotButton="0" quotePrefix="0" xfId="0"/>
    <xf numFmtId="167" fontId="10" fillId="3" borderId="6" applyAlignment="1" pivotButton="0" quotePrefix="0" xfId="0">
      <alignment horizontal="left" vertical="center" indent="1"/>
    </xf>
    <xf numFmtId="166" fontId="10" fillId="3" borderId="6" applyAlignment="1" pivotButton="0" quotePrefix="0" xfId="0">
      <alignment horizontal="left" vertical="center" indent="1"/>
    </xf>
    <xf numFmtId="169" fontId="10" fillId="3" borderId="6" applyAlignment="1" pivotButton="0" quotePrefix="0" xfId="0">
      <alignment horizontal="left" vertical="center" indent="1"/>
    </xf>
    <xf numFmtId="0" fontId="5" fillId="3" borderId="9" applyAlignment="1" pivotButton="0" quotePrefix="0" xfId="0">
      <alignment horizontal="left" vertical="top" indent="1"/>
    </xf>
    <xf numFmtId="0" fontId="0" fillId="0" borderId="10" pivotButton="0" quotePrefix="0" xfId="0"/>
    <xf numFmtId="0" fontId="11" fillId="3" borderId="1" applyAlignment="1" pivotButton="0" quotePrefix="0" xfId="0">
      <alignment horizontal="left" vertical="bottom"/>
    </xf>
    <xf numFmtId="0" fontId="0" fillId="0" borderId="1" pivotButton="0" quotePrefix="0" xfId="0"/>
    <xf numFmtId="0" fontId="12" fillId="3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5" fontId="2" fillId="0" borderId="0" pivotButton="0" quotePrefix="0" xfId="0"/>
    <xf numFmtId="166" fontId="3" fillId="0" borderId="0" pivotButton="0" quotePrefix="0" xfId="0"/>
    <xf numFmtId="167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  <xf numFmtId="166" fontId="2" fillId="0" borderId="0" pivotButton="0" quotePrefix="0" xfId="0"/>
    <xf numFmtId="168" fontId="5" fillId="0" borderId="0" pivotButton="0" quotePrefix="0" xfId="0"/>
    <xf numFmtId="0" fontId="1" fillId="2" borderId="1" applyAlignment="1" pivotButton="0" quotePrefix="0" xfId="0">
      <alignment horizontal="left" vertical="center" indent="1"/>
    </xf>
    <xf numFmtId="0" fontId="0" fillId="2" borderId="1" pivotButton="0" quotePrefix="0" xfId="0"/>
    <xf numFmtId="0" fontId="6" fillId="0" borderId="0" pivotButton="0" quotePrefix="0" xfId="0"/>
    <xf numFmtId="167" fontId="4" fillId="0" borderId="0" pivotButton="0" quotePrefix="0" xfId="0"/>
    <xf numFmtId="166" fontId="4" fillId="0" borderId="0" pivotButton="0" quotePrefix="0" xfId="0"/>
    <xf numFmtId="16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Status-Verteilung</a:t>
            </a:r>
          </a:p>
        </rich>
      </tx>
    </title>
    <plotArea>
      <doughnutChart>
        <varyColors val="1"/>
        <ser>
          <idx val="0"/>
          <order val="0"/>
          <tx>
            <strRef>
              <f>'Berechnung'!B1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71717A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4F46E5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'Berechnung'!$A$2:$A$6</f>
            </strRef>
          </cat>
          <val>
            <numRef>
              <f>'Berechnung'!$B$2:$B$6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nach Kanal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'Berechnung'!G1</f>
            </strRef>
          </tx>
          <spPr>
            <a:solidFill xmlns:a="http://schemas.openxmlformats.org/drawingml/2006/main">
              <a:srgbClr val="059669"/>
            </a:solidFill>
            <a:ln xmlns:a="http://schemas.openxmlformats.org/drawingml/2006/main">
              <a:prstDash val="solid"/>
            </a:ln>
          </spPr>
          <cat>
            <strRef>
              <f>'Berechnung'!$E$2:$E$5</f>
            </strRef>
          </cat>
          <val>
            <numRef>
              <f>'Berechnung'!$G$2:$G$5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Monatlicher Trend</a:t>
            </a:r>
          </a:p>
        </rich>
      </tx>
    </title>
    <plotArea>
      <lineChart>
        <grouping val="standard"/>
        <ser>
          <idx val="0"/>
          <order val="0"/>
          <tx>
            <strRef>
              <f>'Berechnung'!J1</f>
            </strRef>
          </tx>
          <spPr>
            <a:ln xmlns:a="http://schemas.openxmlformats.org/drawingml/2006/main" w="22000">
              <a:solidFill>
                <a:srgbClr val="2563EB"/>
              </a:solidFill>
              <a:prstDash val="solid"/>
            </a:ln>
          </spPr>
          <marker>
            <symbol val="circle"/>
            <size val="5"/>
            <spPr>
              <a:solidFill xmlns:a="http://schemas.openxmlformats.org/drawingml/2006/main">
                <a:srgbClr val="2563EB"/>
              </a:solidFill>
              <a:ln xmlns:a="http://schemas.openxmlformats.org/drawingml/2006/main">
                <a:solidFill>
                  <a:srgbClr val="2563EB"/>
                </a:solidFill>
                <a:prstDash val="solid"/>
              </a:ln>
            </spPr>
          </marker>
          <cat>
            <strRef>
              <f>'Berechnung'!$I$2:$I$13</f>
            </strRef>
          </cat>
          <val>
            <numRef>
              <f>'Berechnung'!$J$2:$J$13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Stück nach Kanal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'Berechnung'!F1</f>
            </strRef>
          </tx>
          <spPr>
            <a:solidFill xmlns:a="http://schemas.openxmlformats.org/drawingml/2006/main">
              <a:srgbClr val="4F46E5"/>
            </a:solidFill>
            <a:ln xmlns:a="http://schemas.openxmlformats.org/drawingml/2006/main">
              <a:prstDash val="solid"/>
            </a:ln>
          </spPr>
          <cat>
            <strRef>
              <f>'Berechnung'!$E$2:$E$5</f>
            </strRef>
          </cat>
          <val>
            <numRef>
              <f>'Berechnung'!$F$2:$F$5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omments/comment1.xml><?xml version="1.0" encoding="utf-8"?>
<comments xmlns="http://schemas.openxmlformats.org/spreadsheetml/2006/main">
  <authors>
    <author>IIENSTITU</author>
  </authors>
  <commentList>
    <comment ref="E1" authorId="0" shapeId="0">
      <text>
        <t>EINGABE: Datum, Kanal, Betrag, Status bearbeiten.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Auftrags-Management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Status, Kanal, Versand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AUFTRÄGE GESAMT</t>
        </is>
      </c>
      <c r="C10" s="13" t="n"/>
      <c r="D10" s="14" t="n"/>
      <c r="E10" s="12" t="inlineStr">
        <is>
          <t>UMSATZ</t>
        </is>
      </c>
      <c r="F10" s="13" t="n"/>
      <c r="G10" s="14" t="n"/>
      <c r="H10" s="12" t="inlineStr">
        <is>
          <t>LIEFERQUOTE</t>
        </is>
      </c>
      <c r="I10" s="13" t="n"/>
      <c r="J10" s="14" t="n"/>
      <c r="K10" s="12" t="inlineStr">
        <is>
          <t>RETOUREN</t>
        </is>
      </c>
      <c r="L10" s="13" t="n"/>
      <c r="M10" s="14" t="n"/>
      <c r="N10" s="12" t="inlineStr">
        <is>
          <t>Ø AUFTRAG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Berechnung!$B$17</f>
        <v/>
      </c>
      <c r="C11" s="13" t="n"/>
      <c r="D11" s="14" t="n"/>
      <c r="E11" s="16">
        <f>Berechnung!$B$23</f>
        <v/>
      </c>
      <c r="F11" s="13" t="n"/>
      <c r="G11" s="14" t="n"/>
      <c r="H11" s="17">
        <f>Berechnung!$B$25</f>
        <v/>
      </c>
      <c r="I11" s="13" t="n"/>
      <c r="J11" s="14" t="n"/>
      <c r="K11" s="17">
        <f>Berechnung!$B$26</f>
        <v/>
      </c>
      <c r="L11" s="13" t="n"/>
      <c r="M11" s="14" t="n"/>
      <c r="N11" s="16">
        <f>Berechnung!$B$24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Jahr</t>
        </is>
      </c>
      <c r="C12" s="4" t="n"/>
      <c r="D12" s="19" t="n"/>
      <c r="E12" s="18" t="inlineStr">
        <is>
          <t>Jahr</t>
        </is>
      </c>
      <c r="F12" s="4" t="n"/>
      <c r="G12" s="19" t="n"/>
      <c r="H12" s="18" t="inlineStr">
        <is>
          <t>Geliefert/Gesamt</t>
        </is>
      </c>
      <c r="I12" s="4" t="n"/>
      <c r="J12" s="19" t="n"/>
      <c r="K12" s="18" t="inlineStr">
        <is>
          <t>Retoure/Gesamt</t>
        </is>
      </c>
      <c r="L12" s="4" t="n"/>
      <c r="M12" s="19" t="n"/>
      <c r="N12" s="18" t="inlineStr">
        <is>
          <t>Umsatz/Anzahl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ÜBERSICHT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KANAL &amp; MONATLICH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Datenquelle: Blatt 'Daten' · Berechnungen: Blatt 'Berechnung' · Werte ändern — das Dashboard aktualisiert sich automatisch.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1" customWidth="1" min="3" max="3"/>
    <col width="13" customWidth="1" min="4" max="4"/>
    <col width="13" customWidth="1" min="5" max="5"/>
    <col width="8" customWidth="1" min="6" max="6"/>
    <col width="11" customWidth="1" min="7" max="7"/>
    <col width="14" customWidth="1" min="8" max="8"/>
  </cols>
  <sheetData>
    <row r="1">
      <c r="A1" s="23" t="inlineStr">
        <is>
          <t>AUFTRAGS-NR</t>
        </is>
      </c>
      <c r="B1" s="23" t="inlineStr">
        <is>
          <t>DATUM</t>
        </is>
      </c>
      <c r="C1" s="23" t="inlineStr">
        <is>
          <t>KUNDE</t>
        </is>
      </c>
      <c r="D1" s="23" t="inlineStr">
        <is>
          <t>KANAL</t>
        </is>
      </c>
      <c r="E1" s="23" t="inlineStr">
        <is>
          <t>BETRAG</t>
        </is>
      </c>
      <c r="F1" s="23" t="inlineStr">
        <is>
          <t>STÜCK</t>
        </is>
      </c>
      <c r="G1" s="23" t="inlineStr">
        <is>
          <t>ZAHLUNG</t>
        </is>
      </c>
      <c r="H1" s="23" t="inlineStr">
        <is>
          <t>STATUS</t>
        </is>
      </c>
    </row>
    <row r="2">
      <c r="A2" s="24" t="inlineStr">
        <is>
          <t>ORD-2000</t>
        </is>
      </c>
      <c r="B2" s="25" t="n">
        <v>45677</v>
      </c>
      <c r="C2" s="24" t="inlineStr">
        <is>
          <t>Cust-41</t>
        </is>
      </c>
      <c r="D2" s="24" t="inlineStr">
        <is>
          <t>Marktplatz</t>
        </is>
      </c>
      <c r="E2" s="26" t="n">
        <v>2355</v>
      </c>
      <c r="F2" s="27" t="n">
        <v>9</v>
      </c>
      <c r="G2" s="24" t="inlineStr">
        <is>
          <t>Überweisung</t>
        </is>
      </c>
      <c r="H2" s="24" t="inlineStr">
        <is>
          <t>Geliefert</t>
        </is>
      </c>
    </row>
    <row r="3">
      <c r="A3" s="24" t="inlineStr">
        <is>
          <t>ORD-2001</t>
        </is>
      </c>
      <c r="B3" s="25" t="n">
        <v>45917</v>
      </c>
      <c r="C3" s="24" t="inlineStr">
        <is>
          <t>Cust-36</t>
        </is>
      </c>
      <c r="D3" s="24" t="inlineStr">
        <is>
          <t>Marktplatz</t>
        </is>
      </c>
      <c r="E3" s="26" t="n">
        <v>4146</v>
      </c>
      <c r="F3" s="27" t="n">
        <v>2</v>
      </c>
      <c r="G3" s="24" t="inlineStr">
        <is>
          <t>Überweisung</t>
        </is>
      </c>
      <c r="H3" s="24" t="inlineStr">
        <is>
          <t>Versandt</t>
        </is>
      </c>
    </row>
    <row r="4">
      <c r="A4" s="24" t="inlineStr">
        <is>
          <t>ORD-2002</t>
        </is>
      </c>
      <c r="B4" s="25" t="n">
        <v>45964</v>
      </c>
      <c r="C4" s="24" t="inlineStr">
        <is>
          <t>Cust-18</t>
        </is>
      </c>
      <c r="D4" s="24" t="inlineStr">
        <is>
          <t>Wiederverkäufer</t>
        </is>
      </c>
      <c r="E4" s="26" t="n">
        <v>508</v>
      </c>
      <c r="F4" s="27" t="n">
        <v>10</v>
      </c>
      <c r="G4" s="24" t="inlineStr">
        <is>
          <t>Nachnahme</t>
        </is>
      </c>
      <c r="H4" s="24" t="inlineStr">
        <is>
          <t>In Bearbeitung</t>
        </is>
      </c>
    </row>
    <row r="5">
      <c r="A5" s="24" t="inlineStr">
        <is>
          <t>ORD-2003</t>
        </is>
      </c>
      <c r="B5" s="25" t="n">
        <v>45976</v>
      </c>
      <c r="C5" s="24" t="inlineStr">
        <is>
          <t>Cust-18</t>
        </is>
      </c>
      <c r="D5" s="24" t="inlineStr">
        <is>
          <t>Wiederverkäufer</t>
        </is>
      </c>
      <c r="E5" s="26" t="n">
        <v>2106</v>
      </c>
      <c r="F5" s="27" t="n">
        <v>4</v>
      </c>
      <c r="G5" s="24" t="inlineStr">
        <is>
          <t>Nachnahme</t>
        </is>
      </c>
      <c r="H5" s="24" t="inlineStr">
        <is>
          <t>Retoure</t>
        </is>
      </c>
    </row>
    <row r="6">
      <c r="A6" s="24" t="inlineStr">
        <is>
          <t>ORD-2004</t>
        </is>
      </c>
      <c r="B6" s="25" t="n">
        <v>45828</v>
      </c>
      <c r="C6" s="24" t="inlineStr">
        <is>
          <t>Cust-18</t>
        </is>
      </c>
      <c r="D6" s="24" t="inlineStr">
        <is>
          <t>Filiale</t>
        </is>
      </c>
      <c r="E6" s="26" t="n">
        <v>523</v>
      </c>
      <c r="F6" s="27" t="n">
        <v>10</v>
      </c>
      <c r="G6" s="24" t="inlineStr">
        <is>
          <t>Überweisung</t>
        </is>
      </c>
      <c r="H6" s="24" t="inlineStr">
        <is>
          <t>Offen</t>
        </is>
      </c>
    </row>
    <row r="7">
      <c r="A7" s="24" t="inlineStr">
        <is>
          <t>ORD-2005</t>
        </is>
      </c>
      <c r="B7" s="25" t="n">
        <v>45896</v>
      </c>
      <c r="C7" s="24" t="inlineStr">
        <is>
          <t>Cust-25</t>
        </is>
      </c>
      <c r="D7" s="24" t="inlineStr">
        <is>
          <t>Filiale</t>
        </is>
      </c>
      <c r="E7" s="26" t="n">
        <v>2292</v>
      </c>
      <c r="F7" s="27" t="n">
        <v>1</v>
      </c>
      <c r="G7" s="24" t="inlineStr">
        <is>
          <t>Überweisung</t>
        </is>
      </c>
      <c r="H7" s="24" t="inlineStr">
        <is>
          <t>Geliefert</t>
        </is>
      </c>
    </row>
    <row r="8">
      <c r="A8" s="24" t="inlineStr">
        <is>
          <t>ORD-2006</t>
        </is>
      </c>
      <c r="B8" s="25" t="n">
        <v>45818</v>
      </c>
      <c r="C8" s="24" t="inlineStr">
        <is>
          <t>Cust-39</t>
        </is>
      </c>
      <c r="D8" s="24" t="inlineStr">
        <is>
          <t>Online</t>
        </is>
      </c>
      <c r="E8" s="26" t="n">
        <v>1615</v>
      </c>
      <c r="F8" s="27" t="n">
        <v>5</v>
      </c>
      <c r="G8" s="24" t="inlineStr">
        <is>
          <t>Überweisung</t>
        </is>
      </c>
      <c r="H8" s="24" t="inlineStr">
        <is>
          <t>Geliefert</t>
        </is>
      </c>
    </row>
    <row r="9">
      <c r="A9" s="24" t="inlineStr">
        <is>
          <t>ORD-2007</t>
        </is>
      </c>
      <c r="B9" s="25" t="n">
        <v>45840</v>
      </c>
      <c r="C9" s="24" t="inlineStr">
        <is>
          <t>Cust-27</t>
        </is>
      </c>
      <c r="D9" s="24" t="inlineStr">
        <is>
          <t>Online</t>
        </is>
      </c>
      <c r="E9" s="26" t="n">
        <v>781</v>
      </c>
      <c r="F9" s="27" t="n">
        <v>9</v>
      </c>
      <c r="G9" s="24" t="inlineStr">
        <is>
          <t>Karte</t>
        </is>
      </c>
      <c r="H9" s="24" t="inlineStr">
        <is>
          <t>Geliefert</t>
        </is>
      </c>
    </row>
    <row r="10">
      <c r="A10" s="24" t="inlineStr">
        <is>
          <t>ORD-2008</t>
        </is>
      </c>
      <c r="B10" s="25" t="n">
        <v>45775</v>
      </c>
      <c r="C10" s="24" t="inlineStr">
        <is>
          <t>Cust-59</t>
        </is>
      </c>
      <c r="D10" s="24" t="inlineStr">
        <is>
          <t>Marktplatz</t>
        </is>
      </c>
      <c r="E10" s="26" t="n">
        <v>2004</v>
      </c>
      <c r="F10" s="27" t="n">
        <v>11</v>
      </c>
      <c r="G10" s="24" t="inlineStr">
        <is>
          <t>Nachnahme</t>
        </is>
      </c>
      <c r="H10" s="24" t="inlineStr">
        <is>
          <t>Offen</t>
        </is>
      </c>
    </row>
    <row r="11">
      <c r="A11" s="24" t="inlineStr">
        <is>
          <t>ORD-2009</t>
        </is>
      </c>
      <c r="B11" s="25" t="n">
        <v>45955</v>
      </c>
      <c r="C11" s="24" t="inlineStr">
        <is>
          <t>Cust-43</t>
        </is>
      </c>
      <c r="D11" s="24" t="inlineStr">
        <is>
          <t>Online</t>
        </is>
      </c>
      <c r="E11" s="26" t="n">
        <v>3880</v>
      </c>
      <c r="F11" s="27" t="n">
        <v>11</v>
      </c>
      <c r="G11" s="24" t="inlineStr">
        <is>
          <t>Überweisung</t>
        </is>
      </c>
      <c r="H11" s="24" t="inlineStr">
        <is>
          <t>Retoure</t>
        </is>
      </c>
    </row>
    <row r="12">
      <c r="A12" s="24" t="inlineStr">
        <is>
          <t>ORD-2010</t>
        </is>
      </c>
      <c r="B12" s="25" t="n">
        <v>45908</v>
      </c>
      <c r="C12" s="24" t="inlineStr">
        <is>
          <t>Cust-43</t>
        </is>
      </c>
      <c r="D12" s="24" t="inlineStr">
        <is>
          <t>Online</t>
        </is>
      </c>
      <c r="E12" s="26" t="n">
        <v>3233</v>
      </c>
      <c r="F12" s="27" t="n">
        <v>6</v>
      </c>
      <c r="G12" s="24" t="inlineStr">
        <is>
          <t>Nachnahme</t>
        </is>
      </c>
      <c r="H12" s="24" t="inlineStr">
        <is>
          <t>Offen</t>
        </is>
      </c>
    </row>
    <row r="13">
      <c r="A13" s="24" t="inlineStr">
        <is>
          <t>ORD-2011</t>
        </is>
      </c>
      <c r="B13" s="25" t="n">
        <v>45816</v>
      </c>
      <c r="C13" s="24" t="inlineStr">
        <is>
          <t>Cust-14</t>
        </is>
      </c>
      <c r="D13" s="24" t="inlineStr">
        <is>
          <t>Online</t>
        </is>
      </c>
      <c r="E13" s="26" t="n">
        <v>2605</v>
      </c>
      <c r="F13" s="27" t="n">
        <v>6</v>
      </c>
      <c r="G13" s="24" t="inlineStr">
        <is>
          <t>Überweisung</t>
        </is>
      </c>
      <c r="H13" s="24" t="inlineStr">
        <is>
          <t>Geliefert</t>
        </is>
      </c>
    </row>
    <row r="14">
      <c r="A14" s="24" t="inlineStr">
        <is>
          <t>ORD-2012</t>
        </is>
      </c>
      <c r="B14" s="25" t="n">
        <v>45876</v>
      </c>
      <c r="C14" s="24" t="inlineStr">
        <is>
          <t>Cust-13</t>
        </is>
      </c>
      <c r="D14" s="24" t="inlineStr">
        <is>
          <t>Marktplatz</t>
        </is>
      </c>
      <c r="E14" s="26" t="n">
        <v>1377</v>
      </c>
      <c r="F14" s="27" t="n">
        <v>9</v>
      </c>
      <c r="G14" s="24" t="inlineStr">
        <is>
          <t>Überweisung</t>
        </is>
      </c>
      <c r="H14" s="24" t="inlineStr">
        <is>
          <t>Geliefert</t>
        </is>
      </c>
    </row>
    <row r="15">
      <c r="A15" s="24" t="inlineStr">
        <is>
          <t>ORD-2013</t>
        </is>
      </c>
      <c r="B15" s="25" t="n">
        <v>45811</v>
      </c>
      <c r="C15" s="24" t="inlineStr">
        <is>
          <t>Cust-50</t>
        </is>
      </c>
      <c r="D15" s="24" t="inlineStr">
        <is>
          <t>Marktplatz</t>
        </is>
      </c>
      <c r="E15" s="26" t="n">
        <v>259</v>
      </c>
      <c r="F15" s="27" t="n">
        <v>2</v>
      </c>
      <c r="G15" s="24" t="inlineStr">
        <is>
          <t>Karte</t>
        </is>
      </c>
      <c r="H15" s="24" t="inlineStr">
        <is>
          <t>Offen</t>
        </is>
      </c>
    </row>
    <row r="16">
      <c r="A16" s="24" t="inlineStr">
        <is>
          <t>ORD-2014</t>
        </is>
      </c>
      <c r="B16" s="25" t="n">
        <v>45873</v>
      </c>
      <c r="C16" s="24" t="inlineStr">
        <is>
          <t>Cust-10</t>
        </is>
      </c>
      <c r="D16" s="24" t="inlineStr">
        <is>
          <t>Online</t>
        </is>
      </c>
      <c r="E16" s="26" t="n">
        <v>1788</v>
      </c>
      <c r="F16" s="27" t="n">
        <v>11</v>
      </c>
      <c r="G16" s="24" t="inlineStr">
        <is>
          <t>Nachnahme</t>
        </is>
      </c>
      <c r="H16" s="24" t="inlineStr">
        <is>
          <t>Retoure</t>
        </is>
      </c>
    </row>
    <row r="17">
      <c r="A17" s="24" t="inlineStr">
        <is>
          <t>ORD-2015</t>
        </is>
      </c>
      <c r="B17" s="25" t="n">
        <v>45818</v>
      </c>
      <c r="C17" s="24" t="inlineStr">
        <is>
          <t>Cust-1</t>
        </is>
      </c>
      <c r="D17" s="24" t="inlineStr">
        <is>
          <t>Wiederverkäufer</t>
        </is>
      </c>
      <c r="E17" s="26" t="n">
        <v>445</v>
      </c>
      <c r="F17" s="27" t="n">
        <v>12</v>
      </c>
      <c r="G17" s="24" t="inlineStr">
        <is>
          <t>Karte</t>
        </is>
      </c>
      <c r="H17" s="24" t="inlineStr">
        <is>
          <t>Geliefert</t>
        </is>
      </c>
    </row>
    <row r="18">
      <c r="A18" s="24" t="inlineStr">
        <is>
          <t>ORD-2016</t>
        </is>
      </c>
      <c r="B18" s="25" t="n">
        <v>45816</v>
      </c>
      <c r="C18" s="24" t="inlineStr">
        <is>
          <t>Cust-43</t>
        </is>
      </c>
      <c r="D18" s="24" t="inlineStr">
        <is>
          <t>Marktplatz</t>
        </is>
      </c>
      <c r="E18" s="26" t="n">
        <v>1551</v>
      </c>
      <c r="F18" s="27" t="n">
        <v>7</v>
      </c>
      <c r="G18" s="24" t="inlineStr">
        <is>
          <t>Nachnahme</t>
        </is>
      </c>
      <c r="H18" s="24" t="inlineStr">
        <is>
          <t>Versandt</t>
        </is>
      </c>
    </row>
    <row r="19">
      <c r="A19" s="24" t="inlineStr">
        <is>
          <t>ORD-2017</t>
        </is>
      </c>
      <c r="B19" s="25" t="n">
        <v>45910</v>
      </c>
      <c r="C19" s="24" t="inlineStr">
        <is>
          <t>Cust-19</t>
        </is>
      </c>
      <c r="D19" s="24" t="inlineStr">
        <is>
          <t>Online</t>
        </is>
      </c>
      <c r="E19" s="26" t="n">
        <v>1936</v>
      </c>
      <c r="F19" s="27" t="n">
        <v>5</v>
      </c>
      <c r="G19" s="24" t="inlineStr">
        <is>
          <t>Nachnahme</t>
        </is>
      </c>
      <c r="H19" s="24" t="inlineStr">
        <is>
          <t>In Bearbeitung</t>
        </is>
      </c>
    </row>
    <row r="20">
      <c r="A20" s="24" t="inlineStr">
        <is>
          <t>ORD-2018</t>
        </is>
      </c>
      <c r="B20" s="25" t="n">
        <v>46018</v>
      </c>
      <c r="C20" s="24" t="inlineStr">
        <is>
          <t>Cust-24</t>
        </is>
      </c>
      <c r="D20" s="24" t="inlineStr">
        <is>
          <t>Online</t>
        </is>
      </c>
      <c r="E20" s="26" t="n">
        <v>1915</v>
      </c>
      <c r="F20" s="27" t="n">
        <v>3</v>
      </c>
      <c r="G20" s="24" t="inlineStr">
        <is>
          <t>Karte</t>
        </is>
      </c>
      <c r="H20" s="24" t="inlineStr">
        <is>
          <t>Offen</t>
        </is>
      </c>
    </row>
    <row r="21">
      <c r="A21" s="24" t="inlineStr">
        <is>
          <t>ORD-2019</t>
        </is>
      </c>
      <c r="B21" s="25" t="n">
        <v>45726</v>
      </c>
      <c r="C21" s="24" t="inlineStr">
        <is>
          <t>Cust-28</t>
        </is>
      </c>
      <c r="D21" s="24" t="inlineStr">
        <is>
          <t>Online</t>
        </is>
      </c>
      <c r="E21" s="26" t="n">
        <v>3059</v>
      </c>
      <c r="F21" s="27" t="n">
        <v>1</v>
      </c>
      <c r="G21" s="24" t="inlineStr">
        <is>
          <t>Überweisung</t>
        </is>
      </c>
      <c r="H21" s="24" t="inlineStr">
        <is>
          <t>Geliefert</t>
        </is>
      </c>
    </row>
    <row r="22">
      <c r="A22" s="24" t="inlineStr">
        <is>
          <t>ORD-2020</t>
        </is>
      </c>
      <c r="B22" s="25" t="n">
        <v>46008</v>
      </c>
      <c r="C22" s="24" t="inlineStr">
        <is>
          <t>Cust-59</t>
        </is>
      </c>
      <c r="D22" s="24" t="inlineStr">
        <is>
          <t>Filiale</t>
        </is>
      </c>
      <c r="E22" s="26" t="n">
        <v>1998</v>
      </c>
      <c r="F22" s="27" t="n">
        <v>5</v>
      </c>
      <c r="G22" s="24" t="inlineStr">
        <is>
          <t>Karte</t>
        </is>
      </c>
      <c r="H22" s="24" t="inlineStr">
        <is>
          <t>Versandt</t>
        </is>
      </c>
    </row>
    <row r="23">
      <c r="A23" s="24" t="inlineStr">
        <is>
          <t>ORD-2021</t>
        </is>
      </c>
      <c r="B23" s="25" t="n">
        <v>45922</v>
      </c>
      <c r="C23" s="24" t="inlineStr">
        <is>
          <t>Cust-28</t>
        </is>
      </c>
      <c r="D23" s="24" t="inlineStr">
        <is>
          <t>Wiederverkäufer</t>
        </is>
      </c>
      <c r="E23" s="26" t="n">
        <v>1679</v>
      </c>
      <c r="F23" s="27" t="n">
        <v>2</v>
      </c>
      <c r="G23" s="24" t="inlineStr">
        <is>
          <t>Karte</t>
        </is>
      </c>
      <c r="H23" s="24" t="inlineStr">
        <is>
          <t>Geliefert</t>
        </is>
      </c>
    </row>
    <row r="24">
      <c r="A24" s="24" t="inlineStr">
        <is>
          <t>ORD-2022</t>
        </is>
      </c>
      <c r="B24" s="25" t="n">
        <v>45823</v>
      </c>
      <c r="C24" s="24" t="inlineStr">
        <is>
          <t>Cust-38</t>
        </is>
      </c>
      <c r="D24" s="24" t="inlineStr">
        <is>
          <t>Wiederverkäufer</t>
        </is>
      </c>
      <c r="E24" s="26" t="n">
        <v>3256</v>
      </c>
      <c r="F24" s="27" t="n">
        <v>1</v>
      </c>
      <c r="G24" s="24" t="inlineStr">
        <is>
          <t>Überweisung</t>
        </is>
      </c>
      <c r="H24" s="24" t="inlineStr">
        <is>
          <t>Retoure</t>
        </is>
      </c>
    </row>
    <row r="25">
      <c r="A25" s="24" t="inlineStr">
        <is>
          <t>ORD-2023</t>
        </is>
      </c>
      <c r="B25" s="25" t="n">
        <v>45676</v>
      </c>
      <c r="C25" s="24" t="inlineStr">
        <is>
          <t>Cust-22</t>
        </is>
      </c>
      <c r="D25" s="24" t="inlineStr">
        <is>
          <t>Wiederverkäufer</t>
        </is>
      </c>
      <c r="E25" s="26" t="n">
        <v>329</v>
      </c>
      <c r="F25" s="27" t="n">
        <v>8</v>
      </c>
      <c r="G25" s="24" t="inlineStr">
        <is>
          <t>Überweisung</t>
        </is>
      </c>
      <c r="H25" s="24" t="inlineStr">
        <is>
          <t>In Bearbeitung</t>
        </is>
      </c>
    </row>
    <row r="26">
      <c r="A26" s="24" t="inlineStr">
        <is>
          <t>ORD-2024</t>
        </is>
      </c>
      <c r="B26" s="25" t="n">
        <v>45740</v>
      </c>
      <c r="C26" s="24" t="inlineStr">
        <is>
          <t>Cust-7</t>
        </is>
      </c>
      <c r="D26" s="24" t="inlineStr">
        <is>
          <t>Filiale</t>
        </is>
      </c>
      <c r="E26" s="26" t="n">
        <v>2880</v>
      </c>
      <c r="F26" s="27" t="n">
        <v>11</v>
      </c>
      <c r="G26" s="24" t="inlineStr">
        <is>
          <t>Überweisung</t>
        </is>
      </c>
      <c r="H26" s="24" t="inlineStr">
        <is>
          <t>Geliefert</t>
        </is>
      </c>
    </row>
    <row r="27">
      <c r="A27" s="24" t="inlineStr">
        <is>
          <t>ORD-2025</t>
        </is>
      </c>
      <c r="B27" s="25" t="n">
        <v>45979</v>
      </c>
      <c r="C27" s="24" t="inlineStr">
        <is>
          <t>Cust-46</t>
        </is>
      </c>
      <c r="D27" s="24" t="inlineStr">
        <is>
          <t>Filiale</t>
        </is>
      </c>
      <c r="E27" s="26" t="n">
        <v>3730</v>
      </c>
      <c r="F27" s="27" t="n">
        <v>12</v>
      </c>
      <c r="G27" s="24" t="inlineStr">
        <is>
          <t>Überweisung</t>
        </is>
      </c>
      <c r="H27" s="24" t="inlineStr">
        <is>
          <t>Versandt</t>
        </is>
      </c>
    </row>
    <row r="28">
      <c r="A28" s="24" t="inlineStr">
        <is>
          <t>ORD-2026</t>
        </is>
      </c>
      <c r="B28" s="25" t="n">
        <v>45962</v>
      </c>
      <c r="C28" s="24" t="inlineStr">
        <is>
          <t>Cust-30</t>
        </is>
      </c>
      <c r="D28" s="24" t="inlineStr">
        <is>
          <t>Online</t>
        </is>
      </c>
      <c r="E28" s="26" t="n">
        <v>4303</v>
      </c>
      <c r="F28" s="27" t="n">
        <v>2</v>
      </c>
      <c r="G28" s="24" t="inlineStr">
        <is>
          <t>Nachnahme</t>
        </is>
      </c>
      <c r="H28" s="24" t="inlineStr">
        <is>
          <t>Versandt</t>
        </is>
      </c>
    </row>
    <row r="29">
      <c r="A29" s="24" t="inlineStr">
        <is>
          <t>ORD-2027</t>
        </is>
      </c>
      <c r="B29" s="25" t="n">
        <v>45988</v>
      </c>
      <c r="C29" s="24" t="inlineStr">
        <is>
          <t>Cust-50</t>
        </is>
      </c>
      <c r="D29" s="24" t="inlineStr">
        <is>
          <t>Wiederverkäufer</t>
        </is>
      </c>
      <c r="E29" s="26" t="n">
        <v>3357</v>
      </c>
      <c r="F29" s="27" t="n">
        <v>6</v>
      </c>
      <c r="G29" s="24" t="inlineStr">
        <is>
          <t>Überweisung</t>
        </is>
      </c>
      <c r="H29" s="24" t="inlineStr">
        <is>
          <t>Offen</t>
        </is>
      </c>
    </row>
    <row r="30">
      <c r="A30" s="24" t="inlineStr">
        <is>
          <t>ORD-2028</t>
        </is>
      </c>
      <c r="B30" s="25" t="n">
        <v>45884</v>
      </c>
      <c r="C30" s="24" t="inlineStr">
        <is>
          <t>Cust-37</t>
        </is>
      </c>
      <c r="D30" s="24" t="inlineStr">
        <is>
          <t>Wiederverkäufer</t>
        </is>
      </c>
      <c r="E30" s="26" t="n">
        <v>1768</v>
      </c>
      <c r="F30" s="27" t="n">
        <v>10</v>
      </c>
      <c r="G30" s="24" t="inlineStr">
        <is>
          <t>Karte</t>
        </is>
      </c>
      <c r="H30" s="24" t="inlineStr">
        <is>
          <t>Geliefert</t>
        </is>
      </c>
    </row>
    <row r="31">
      <c r="A31" s="24" t="inlineStr">
        <is>
          <t>ORD-2029</t>
        </is>
      </c>
      <c r="B31" s="25" t="n">
        <v>45674</v>
      </c>
      <c r="C31" s="24" t="inlineStr">
        <is>
          <t>Cust-46</t>
        </is>
      </c>
      <c r="D31" s="24" t="inlineStr">
        <is>
          <t>Wiederverkäufer</t>
        </is>
      </c>
      <c r="E31" s="26" t="n">
        <v>2373</v>
      </c>
      <c r="F31" s="27" t="n">
        <v>11</v>
      </c>
      <c r="G31" s="24" t="inlineStr">
        <is>
          <t>Überweisung</t>
        </is>
      </c>
      <c r="H31" s="24" t="inlineStr">
        <is>
          <t>Versandt</t>
        </is>
      </c>
    </row>
    <row r="32">
      <c r="A32" s="24" t="inlineStr">
        <is>
          <t>ORD-2030</t>
        </is>
      </c>
      <c r="B32" s="25" t="n">
        <v>45670</v>
      </c>
      <c r="C32" s="24" t="inlineStr">
        <is>
          <t>Cust-52</t>
        </is>
      </c>
      <c r="D32" s="24" t="inlineStr">
        <is>
          <t>Filiale</t>
        </is>
      </c>
      <c r="E32" s="26" t="n">
        <v>942</v>
      </c>
      <c r="F32" s="27" t="n">
        <v>6</v>
      </c>
      <c r="G32" s="24" t="inlineStr">
        <is>
          <t>Überweisung</t>
        </is>
      </c>
      <c r="H32" s="24" t="inlineStr">
        <is>
          <t>Offen</t>
        </is>
      </c>
    </row>
    <row r="33">
      <c r="A33" s="24" t="inlineStr">
        <is>
          <t>ORD-2031</t>
        </is>
      </c>
      <c r="B33" s="25" t="n">
        <v>45842</v>
      </c>
      <c r="C33" s="24" t="inlineStr">
        <is>
          <t>Cust-3</t>
        </is>
      </c>
      <c r="D33" s="24" t="inlineStr">
        <is>
          <t>Marktplatz</t>
        </is>
      </c>
      <c r="E33" s="26" t="n">
        <v>2348</v>
      </c>
      <c r="F33" s="27" t="n">
        <v>8</v>
      </c>
      <c r="G33" s="24" t="inlineStr">
        <is>
          <t>Karte</t>
        </is>
      </c>
      <c r="H33" s="24" t="inlineStr">
        <is>
          <t>Geliefert</t>
        </is>
      </c>
    </row>
    <row r="34">
      <c r="A34" s="24" t="inlineStr">
        <is>
          <t>ORD-2032</t>
        </is>
      </c>
      <c r="B34" s="25" t="n">
        <v>45995</v>
      </c>
      <c r="C34" s="24" t="inlineStr">
        <is>
          <t>Cust-4</t>
        </is>
      </c>
      <c r="D34" s="24" t="inlineStr">
        <is>
          <t>Online</t>
        </is>
      </c>
      <c r="E34" s="26" t="n">
        <v>4491</v>
      </c>
      <c r="F34" s="27" t="n">
        <v>3</v>
      </c>
      <c r="G34" s="24" t="inlineStr">
        <is>
          <t>Überweisung</t>
        </is>
      </c>
      <c r="H34" s="24" t="inlineStr">
        <is>
          <t>Geliefert</t>
        </is>
      </c>
    </row>
    <row r="35">
      <c r="A35" s="24" t="inlineStr">
        <is>
          <t>ORD-2033</t>
        </is>
      </c>
      <c r="B35" s="25" t="n">
        <v>45697</v>
      </c>
      <c r="C35" s="24" t="inlineStr">
        <is>
          <t>Cust-47</t>
        </is>
      </c>
      <c r="D35" s="24" t="inlineStr">
        <is>
          <t>Wiederverkäufer</t>
        </is>
      </c>
      <c r="E35" s="26" t="n">
        <v>3595</v>
      </c>
      <c r="F35" s="27" t="n">
        <v>7</v>
      </c>
      <c r="G35" s="24" t="inlineStr">
        <is>
          <t>Nachnahme</t>
        </is>
      </c>
      <c r="H35" s="24" t="inlineStr">
        <is>
          <t>Geliefert</t>
        </is>
      </c>
    </row>
    <row r="36">
      <c r="A36" s="24" t="inlineStr">
        <is>
          <t>ORD-2034</t>
        </is>
      </c>
      <c r="B36" s="25" t="n">
        <v>45953</v>
      </c>
      <c r="C36" s="24" t="inlineStr">
        <is>
          <t>Cust-9</t>
        </is>
      </c>
      <c r="D36" s="24" t="inlineStr">
        <is>
          <t>Wiederverkäufer</t>
        </is>
      </c>
      <c r="E36" s="26" t="n">
        <v>2212</v>
      </c>
      <c r="F36" s="27" t="n">
        <v>11</v>
      </c>
      <c r="G36" s="24" t="inlineStr">
        <is>
          <t>Nachnahme</t>
        </is>
      </c>
      <c r="H36" s="24" t="inlineStr">
        <is>
          <t>Geliefert</t>
        </is>
      </c>
    </row>
    <row r="37">
      <c r="A37" s="24" t="inlineStr">
        <is>
          <t>ORD-2035</t>
        </is>
      </c>
      <c r="B37" s="25" t="n">
        <v>46011</v>
      </c>
      <c r="C37" s="24" t="inlineStr">
        <is>
          <t>Cust-32</t>
        </is>
      </c>
      <c r="D37" s="24" t="inlineStr">
        <is>
          <t>Filiale</t>
        </is>
      </c>
      <c r="E37" s="26" t="n">
        <v>2514</v>
      </c>
      <c r="F37" s="27" t="n">
        <v>11</v>
      </c>
      <c r="G37" s="24" t="inlineStr">
        <is>
          <t>Überweisung</t>
        </is>
      </c>
      <c r="H37" s="24" t="inlineStr">
        <is>
          <t>Geliefert</t>
        </is>
      </c>
    </row>
    <row r="38">
      <c r="A38" s="24" t="inlineStr">
        <is>
          <t>ORD-2036</t>
        </is>
      </c>
      <c r="B38" s="25" t="n">
        <v>45955</v>
      </c>
      <c r="C38" s="24" t="inlineStr">
        <is>
          <t>Cust-27</t>
        </is>
      </c>
      <c r="D38" s="24" t="inlineStr">
        <is>
          <t>Online</t>
        </is>
      </c>
      <c r="E38" s="26" t="n">
        <v>3002</v>
      </c>
      <c r="F38" s="27" t="n">
        <v>8</v>
      </c>
      <c r="G38" s="24" t="inlineStr">
        <is>
          <t>Überweisung</t>
        </is>
      </c>
      <c r="H38" s="24" t="inlineStr">
        <is>
          <t>Geliefert</t>
        </is>
      </c>
    </row>
    <row r="39">
      <c r="A39" s="24" t="inlineStr">
        <is>
          <t>ORD-2037</t>
        </is>
      </c>
      <c r="B39" s="25" t="n">
        <v>45820</v>
      </c>
      <c r="C39" s="24" t="inlineStr">
        <is>
          <t>Cust-50</t>
        </is>
      </c>
      <c r="D39" s="24" t="inlineStr">
        <is>
          <t>Online</t>
        </is>
      </c>
      <c r="E39" s="26" t="n">
        <v>810</v>
      </c>
      <c r="F39" s="27" t="n">
        <v>2</v>
      </c>
      <c r="G39" s="24" t="inlineStr">
        <is>
          <t>Nachnahme</t>
        </is>
      </c>
      <c r="H39" s="24" t="inlineStr">
        <is>
          <t>Geliefert</t>
        </is>
      </c>
    </row>
    <row r="40">
      <c r="A40" s="24" t="inlineStr">
        <is>
          <t>ORD-2038</t>
        </is>
      </c>
      <c r="B40" s="25" t="n">
        <v>45673</v>
      </c>
      <c r="C40" s="24" t="inlineStr">
        <is>
          <t>Cust-8</t>
        </is>
      </c>
      <c r="D40" s="24" t="inlineStr">
        <is>
          <t>Marktplatz</t>
        </is>
      </c>
      <c r="E40" s="26" t="n">
        <v>1451</v>
      </c>
      <c r="F40" s="27" t="n">
        <v>10</v>
      </c>
      <c r="G40" s="24" t="inlineStr">
        <is>
          <t>Überweisung</t>
        </is>
      </c>
      <c r="H40" s="24" t="inlineStr">
        <is>
          <t>Versandt</t>
        </is>
      </c>
    </row>
    <row r="41">
      <c r="A41" s="24" t="inlineStr">
        <is>
          <t>ORD-2039</t>
        </is>
      </c>
      <c r="B41" s="25" t="n">
        <v>45861</v>
      </c>
      <c r="C41" s="24" t="inlineStr">
        <is>
          <t>Cust-40</t>
        </is>
      </c>
      <c r="D41" s="24" t="inlineStr">
        <is>
          <t>Filiale</t>
        </is>
      </c>
      <c r="E41" s="26" t="n">
        <v>3645</v>
      </c>
      <c r="F41" s="27" t="n">
        <v>8</v>
      </c>
      <c r="G41" s="24" t="inlineStr">
        <is>
          <t>Überweisung</t>
        </is>
      </c>
      <c r="H41" s="24" t="inlineStr">
        <is>
          <t>Geliefert</t>
        </is>
      </c>
    </row>
    <row r="42">
      <c r="A42" s="24" t="inlineStr">
        <is>
          <t>ORD-2040</t>
        </is>
      </c>
      <c r="B42" s="25" t="n">
        <v>45915</v>
      </c>
      <c r="C42" s="24" t="inlineStr">
        <is>
          <t>Cust-22</t>
        </is>
      </c>
      <c r="D42" s="24" t="inlineStr">
        <is>
          <t>Filiale</t>
        </is>
      </c>
      <c r="E42" s="26" t="n">
        <v>2834</v>
      </c>
      <c r="F42" s="27" t="n">
        <v>3</v>
      </c>
      <c r="G42" s="24" t="inlineStr">
        <is>
          <t>Karte</t>
        </is>
      </c>
      <c r="H42" s="24" t="inlineStr">
        <is>
          <t>In Bearbeitung</t>
        </is>
      </c>
    </row>
    <row r="43">
      <c r="A43" s="24" t="inlineStr">
        <is>
          <t>ORD-2041</t>
        </is>
      </c>
      <c r="B43" s="25" t="n">
        <v>45907</v>
      </c>
      <c r="C43" s="24" t="inlineStr">
        <is>
          <t>Cust-34</t>
        </is>
      </c>
      <c r="D43" s="24" t="inlineStr">
        <is>
          <t>Online</t>
        </is>
      </c>
      <c r="E43" s="26" t="n">
        <v>362</v>
      </c>
      <c r="F43" s="27" t="n">
        <v>9</v>
      </c>
      <c r="G43" s="24" t="inlineStr">
        <is>
          <t>Nachnahme</t>
        </is>
      </c>
      <c r="H43" s="24" t="inlineStr">
        <is>
          <t>In Bearbeitung</t>
        </is>
      </c>
    </row>
    <row r="44">
      <c r="A44" s="24" t="inlineStr">
        <is>
          <t>ORD-2042</t>
        </is>
      </c>
      <c r="B44" s="25" t="n">
        <v>45663</v>
      </c>
      <c r="C44" s="24" t="inlineStr">
        <is>
          <t>Cust-52</t>
        </is>
      </c>
      <c r="D44" s="24" t="inlineStr">
        <is>
          <t>Wiederverkäufer</t>
        </is>
      </c>
      <c r="E44" s="26" t="n">
        <v>299</v>
      </c>
      <c r="F44" s="27" t="n">
        <v>2</v>
      </c>
      <c r="G44" s="24" t="inlineStr">
        <is>
          <t>Nachnahme</t>
        </is>
      </c>
      <c r="H44" s="24" t="inlineStr">
        <is>
          <t>Geliefert</t>
        </is>
      </c>
    </row>
    <row r="45">
      <c r="A45" s="24" t="inlineStr">
        <is>
          <t>ORD-2043</t>
        </is>
      </c>
      <c r="B45" s="25" t="n">
        <v>45826</v>
      </c>
      <c r="C45" s="24" t="inlineStr">
        <is>
          <t>Cust-15</t>
        </is>
      </c>
      <c r="D45" s="24" t="inlineStr">
        <is>
          <t>Filiale</t>
        </is>
      </c>
      <c r="E45" s="26" t="n">
        <v>4028</v>
      </c>
      <c r="F45" s="27" t="n">
        <v>9</v>
      </c>
      <c r="G45" s="24" t="inlineStr">
        <is>
          <t>Überweisung</t>
        </is>
      </c>
      <c r="H45" s="24" t="inlineStr">
        <is>
          <t>Versandt</t>
        </is>
      </c>
    </row>
    <row r="46">
      <c r="A46" s="24" t="inlineStr">
        <is>
          <t>ORD-2044</t>
        </is>
      </c>
      <c r="B46" s="25" t="n">
        <v>45941</v>
      </c>
      <c r="C46" s="24" t="inlineStr">
        <is>
          <t>Cust-49</t>
        </is>
      </c>
      <c r="D46" s="24" t="inlineStr">
        <is>
          <t>Wiederverkäufer</t>
        </is>
      </c>
      <c r="E46" s="26" t="n">
        <v>960</v>
      </c>
      <c r="F46" s="27" t="n">
        <v>6</v>
      </c>
      <c r="G46" s="24" t="inlineStr">
        <is>
          <t>Nachnahme</t>
        </is>
      </c>
      <c r="H46" s="24" t="inlineStr">
        <is>
          <t>Geliefert</t>
        </is>
      </c>
    </row>
    <row r="47">
      <c r="A47" s="24" t="inlineStr">
        <is>
          <t>ORD-2045</t>
        </is>
      </c>
      <c r="B47" s="25" t="n">
        <v>45691</v>
      </c>
      <c r="C47" s="24" t="inlineStr">
        <is>
          <t>Cust-17</t>
        </is>
      </c>
      <c r="D47" s="24" t="inlineStr">
        <is>
          <t>Online</t>
        </is>
      </c>
      <c r="E47" s="26" t="n">
        <v>3751</v>
      </c>
      <c r="F47" s="27" t="n">
        <v>11</v>
      </c>
      <c r="G47" s="24" t="inlineStr">
        <is>
          <t>Karte</t>
        </is>
      </c>
      <c r="H47" s="24" t="inlineStr">
        <is>
          <t>Versandt</t>
        </is>
      </c>
    </row>
    <row r="48">
      <c r="A48" s="24" t="inlineStr">
        <is>
          <t>ORD-2046</t>
        </is>
      </c>
      <c r="B48" s="25" t="n">
        <v>45701</v>
      </c>
      <c r="C48" s="24" t="inlineStr">
        <is>
          <t>Cust-31</t>
        </is>
      </c>
      <c r="D48" s="24" t="inlineStr">
        <is>
          <t>Filiale</t>
        </is>
      </c>
      <c r="E48" s="26" t="n">
        <v>2350</v>
      </c>
      <c r="F48" s="27" t="n">
        <v>8</v>
      </c>
      <c r="G48" s="24" t="inlineStr">
        <is>
          <t>Überweisung</t>
        </is>
      </c>
      <c r="H48" s="24" t="inlineStr">
        <is>
          <t>Geliefert</t>
        </is>
      </c>
    </row>
    <row r="49">
      <c r="A49" s="24" t="inlineStr">
        <is>
          <t>ORD-2047</t>
        </is>
      </c>
      <c r="B49" s="25" t="n">
        <v>45757</v>
      </c>
      <c r="C49" s="24" t="inlineStr">
        <is>
          <t>Cust-8</t>
        </is>
      </c>
      <c r="D49" s="24" t="inlineStr">
        <is>
          <t>Online</t>
        </is>
      </c>
      <c r="E49" s="26" t="n">
        <v>1506</v>
      </c>
      <c r="F49" s="27" t="n">
        <v>11</v>
      </c>
      <c r="G49" s="24" t="inlineStr">
        <is>
          <t>Nachnahme</t>
        </is>
      </c>
      <c r="H49" s="24" t="inlineStr">
        <is>
          <t>Geliefert</t>
        </is>
      </c>
    </row>
    <row r="50">
      <c r="A50" s="24" t="inlineStr">
        <is>
          <t>ORD-2048</t>
        </is>
      </c>
      <c r="B50" s="25" t="n">
        <v>45761</v>
      </c>
      <c r="C50" s="24" t="inlineStr">
        <is>
          <t>Cust-25</t>
        </is>
      </c>
      <c r="D50" s="24" t="inlineStr">
        <is>
          <t>Wiederverkäufer</t>
        </is>
      </c>
      <c r="E50" s="26" t="n">
        <v>2671</v>
      </c>
      <c r="F50" s="27" t="n">
        <v>8</v>
      </c>
      <c r="G50" s="24" t="inlineStr">
        <is>
          <t>Überweisung</t>
        </is>
      </c>
      <c r="H50" s="24" t="inlineStr">
        <is>
          <t>In Bearbeitung</t>
        </is>
      </c>
    </row>
    <row r="51">
      <c r="A51" s="24" t="inlineStr">
        <is>
          <t>ORD-2049</t>
        </is>
      </c>
      <c r="B51" s="25" t="n">
        <v>45795</v>
      </c>
      <c r="C51" s="24" t="inlineStr">
        <is>
          <t>Cust-57</t>
        </is>
      </c>
      <c r="D51" s="24" t="inlineStr">
        <is>
          <t>Filiale</t>
        </is>
      </c>
      <c r="E51" s="26" t="n">
        <v>2412</v>
      </c>
      <c r="F51" s="27" t="n">
        <v>12</v>
      </c>
      <c r="G51" s="24" t="inlineStr">
        <is>
          <t>Nachnahme</t>
        </is>
      </c>
      <c r="H51" s="24" t="inlineStr">
        <is>
          <t>Geliefert</t>
        </is>
      </c>
    </row>
    <row r="52">
      <c r="A52" s="24" t="inlineStr">
        <is>
          <t>ORD-2050</t>
        </is>
      </c>
      <c r="B52" s="25" t="n">
        <v>45831</v>
      </c>
      <c r="C52" s="24" t="inlineStr">
        <is>
          <t>Cust-2</t>
        </is>
      </c>
      <c r="D52" s="24" t="inlineStr">
        <is>
          <t>Filiale</t>
        </is>
      </c>
      <c r="E52" s="26" t="n">
        <v>313</v>
      </c>
      <c r="F52" s="27" t="n">
        <v>8</v>
      </c>
      <c r="G52" s="24" t="inlineStr">
        <is>
          <t>Karte</t>
        </is>
      </c>
      <c r="H52" s="24" t="inlineStr">
        <is>
          <t>Geliefert</t>
        </is>
      </c>
    </row>
    <row r="53">
      <c r="A53" s="24" t="inlineStr">
        <is>
          <t>ORD-2051</t>
        </is>
      </c>
      <c r="B53" s="25" t="n">
        <v>45881</v>
      </c>
      <c r="C53" s="24" t="inlineStr">
        <is>
          <t>Cust-22</t>
        </is>
      </c>
      <c r="D53" s="24" t="inlineStr">
        <is>
          <t>Online</t>
        </is>
      </c>
      <c r="E53" s="26" t="n">
        <v>235</v>
      </c>
      <c r="F53" s="27" t="n">
        <v>6</v>
      </c>
      <c r="G53" s="24" t="inlineStr">
        <is>
          <t>Überweisung</t>
        </is>
      </c>
      <c r="H53" s="24" t="inlineStr">
        <is>
          <t>Geliefert</t>
        </is>
      </c>
    </row>
    <row r="54">
      <c r="A54" s="24" t="inlineStr">
        <is>
          <t>ORD-2052</t>
        </is>
      </c>
      <c r="B54" s="25" t="n">
        <v>46003</v>
      </c>
      <c r="C54" s="24" t="inlineStr">
        <is>
          <t>Cust-50</t>
        </is>
      </c>
      <c r="D54" s="24" t="inlineStr">
        <is>
          <t>Online</t>
        </is>
      </c>
      <c r="E54" s="26" t="n">
        <v>243</v>
      </c>
      <c r="F54" s="27" t="n">
        <v>9</v>
      </c>
      <c r="G54" s="24" t="inlineStr">
        <is>
          <t>Überweisung</t>
        </is>
      </c>
      <c r="H54" s="24" t="inlineStr">
        <is>
          <t>Versandt</t>
        </is>
      </c>
    </row>
    <row r="55">
      <c r="A55" s="24" t="inlineStr">
        <is>
          <t>ORD-2053</t>
        </is>
      </c>
      <c r="B55" s="25" t="n">
        <v>45829</v>
      </c>
      <c r="C55" s="24" t="inlineStr">
        <is>
          <t>Cust-42</t>
        </is>
      </c>
      <c r="D55" s="24" t="inlineStr">
        <is>
          <t>Online</t>
        </is>
      </c>
      <c r="E55" s="26" t="n">
        <v>2791</v>
      </c>
      <c r="F55" s="27" t="n">
        <v>10</v>
      </c>
      <c r="G55" s="24" t="inlineStr">
        <is>
          <t>Nachnahme</t>
        </is>
      </c>
      <c r="H55" s="24" t="inlineStr">
        <is>
          <t>Offen</t>
        </is>
      </c>
    </row>
    <row r="56">
      <c r="A56" s="24" t="inlineStr">
        <is>
          <t>ORD-2054</t>
        </is>
      </c>
      <c r="B56" s="25" t="n">
        <v>45791</v>
      </c>
      <c r="C56" s="24" t="inlineStr">
        <is>
          <t>Cust-43</t>
        </is>
      </c>
      <c r="D56" s="24" t="inlineStr">
        <is>
          <t>Online</t>
        </is>
      </c>
      <c r="E56" s="26" t="n">
        <v>3542</v>
      </c>
      <c r="F56" s="27" t="n">
        <v>8</v>
      </c>
      <c r="G56" s="24" t="inlineStr">
        <is>
          <t>Überweisung</t>
        </is>
      </c>
      <c r="H56" s="24" t="inlineStr">
        <is>
          <t>In Bearbeitung</t>
        </is>
      </c>
    </row>
    <row r="57">
      <c r="A57" s="24" t="inlineStr">
        <is>
          <t>ORD-2055</t>
        </is>
      </c>
      <c r="B57" s="25" t="n">
        <v>45957</v>
      </c>
      <c r="C57" s="24" t="inlineStr">
        <is>
          <t>Cust-49</t>
        </is>
      </c>
      <c r="D57" s="24" t="inlineStr">
        <is>
          <t>Marktplatz</t>
        </is>
      </c>
      <c r="E57" s="26" t="n">
        <v>2978</v>
      </c>
      <c r="F57" s="27" t="n">
        <v>7</v>
      </c>
      <c r="G57" s="24" t="inlineStr">
        <is>
          <t>Nachnahme</t>
        </is>
      </c>
      <c r="H57" s="24" t="inlineStr">
        <is>
          <t>Geliefert</t>
        </is>
      </c>
    </row>
    <row r="58">
      <c r="A58" s="24" t="inlineStr">
        <is>
          <t>ORD-2056</t>
        </is>
      </c>
      <c r="B58" s="25" t="n">
        <v>45762</v>
      </c>
      <c r="C58" s="24" t="inlineStr">
        <is>
          <t>Cust-57</t>
        </is>
      </c>
      <c r="D58" s="24" t="inlineStr">
        <is>
          <t>Marktplatz</t>
        </is>
      </c>
      <c r="E58" s="26" t="n">
        <v>2699</v>
      </c>
      <c r="F58" s="27" t="n">
        <v>4</v>
      </c>
      <c r="G58" s="24" t="inlineStr">
        <is>
          <t>Nachnahme</t>
        </is>
      </c>
      <c r="H58" s="24" t="inlineStr">
        <is>
          <t>Geliefert</t>
        </is>
      </c>
    </row>
    <row r="59">
      <c r="A59" s="24" t="inlineStr">
        <is>
          <t>ORD-2057</t>
        </is>
      </c>
      <c r="B59" s="25" t="n">
        <v>45842</v>
      </c>
      <c r="C59" s="24" t="inlineStr">
        <is>
          <t>Cust-43</t>
        </is>
      </c>
      <c r="D59" s="24" t="inlineStr">
        <is>
          <t>Filiale</t>
        </is>
      </c>
      <c r="E59" s="26" t="n">
        <v>3291</v>
      </c>
      <c r="F59" s="27" t="n">
        <v>2</v>
      </c>
      <c r="G59" s="24" t="inlineStr">
        <is>
          <t>Karte</t>
        </is>
      </c>
      <c r="H59" s="24" t="inlineStr">
        <is>
          <t>Offen</t>
        </is>
      </c>
    </row>
    <row r="60">
      <c r="A60" s="24" t="inlineStr">
        <is>
          <t>ORD-2058</t>
        </is>
      </c>
      <c r="B60" s="25" t="n">
        <v>45950</v>
      </c>
      <c r="C60" s="24" t="inlineStr">
        <is>
          <t>Cust-23</t>
        </is>
      </c>
      <c r="D60" s="24" t="inlineStr">
        <is>
          <t>Marktplatz</t>
        </is>
      </c>
      <c r="E60" s="26" t="n">
        <v>3910</v>
      </c>
      <c r="F60" s="27" t="n">
        <v>2</v>
      </c>
      <c r="G60" s="24" t="inlineStr">
        <is>
          <t>Nachnahme</t>
        </is>
      </c>
      <c r="H60" s="24" t="inlineStr">
        <is>
          <t>Geliefert</t>
        </is>
      </c>
    </row>
    <row r="61">
      <c r="A61" s="24" t="inlineStr">
        <is>
          <t>ORD-2059</t>
        </is>
      </c>
      <c r="B61" s="25" t="n">
        <v>45822</v>
      </c>
      <c r="C61" s="24" t="inlineStr">
        <is>
          <t>Cust-29</t>
        </is>
      </c>
      <c r="D61" s="24" t="inlineStr">
        <is>
          <t>Online</t>
        </is>
      </c>
      <c r="E61" s="26" t="n">
        <v>1994</v>
      </c>
      <c r="F61" s="27" t="n">
        <v>6</v>
      </c>
      <c r="G61" s="24" t="inlineStr">
        <is>
          <t>Überweisung</t>
        </is>
      </c>
      <c r="H61" s="24" t="inlineStr">
        <is>
          <t>Geliefert</t>
        </is>
      </c>
    </row>
    <row r="62">
      <c r="A62" s="24" t="inlineStr">
        <is>
          <t>ORD-2060</t>
        </is>
      </c>
      <c r="B62" s="25" t="n">
        <v>45685</v>
      </c>
      <c r="C62" s="24" t="inlineStr">
        <is>
          <t>Cust-16</t>
        </is>
      </c>
      <c r="D62" s="24" t="inlineStr">
        <is>
          <t>Marktplatz</t>
        </is>
      </c>
      <c r="E62" s="26" t="n">
        <v>3010</v>
      </c>
      <c r="F62" s="27" t="n">
        <v>4</v>
      </c>
      <c r="G62" s="24" t="inlineStr">
        <is>
          <t>Karte</t>
        </is>
      </c>
      <c r="H62" s="24" t="inlineStr">
        <is>
          <t>Geliefert</t>
        </is>
      </c>
    </row>
    <row r="63">
      <c r="A63" s="24" t="inlineStr">
        <is>
          <t>ORD-2061</t>
        </is>
      </c>
      <c r="B63" s="25" t="n">
        <v>45954</v>
      </c>
      <c r="C63" s="24" t="inlineStr">
        <is>
          <t>Cust-22</t>
        </is>
      </c>
      <c r="D63" s="24" t="inlineStr">
        <is>
          <t>Marktplatz</t>
        </is>
      </c>
      <c r="E63" s="26" t="n">
        <v>2437</v>
      </c>
      <c r="F63" s="27" t="n">
        <v>2</v>
      </c>
      <c r="G63" s="24" t="inlineStr">
        <is>
          <t>Nachnahme</t>
        </is>
      </c>
      <c r="H63" s="24" t="inlineStr">
        <is>
          <t>Versandt</t>
        </is>
      </c>
    </row>
    <row r="64">
      <c r="A64" s="24" t="inlineStr">
        <is>
          <t>ORD-2062</t>
        </is>
      </c>
      <c r="B64" s="25" t="n">
        <v>45882</v>
      </c>
      <c r="C64" s="24" t="inlineStr">
        <is>
          <t>Cust-30</t>
        </is>
      </c>
      <c r="D64" s="24" t="inlineStr">
        <is>
          <t>Marktplatz</t>
        </is>
      </c>
      <c r="E64" s="26" t="n">
        <v>2355</v>
      </c>
      <c r="F64" s="27" t="n">
        <v>7</v>
      </c>
      <c r="G64" s="24" t="inlineStr">
        <is>
          <t>Überweisung</t>
        </is>
      </c>
      <c r="H64" s="24" t="inlineStr">
        <is>
          <t>In Bearbeitung</t>
        </is>
      </c>
    </row>
    <row r="65">
      <c r="A65" s="24" t="inlineStr">
        <is>
          <t>ORD-2063</t>
        </is>
      </c>
      <c r="B65" s="25" t="n">
        <v>45676</v>
      </c>
      <c r="C65" s="24" t="inlineStr">
        <is>
          <t>Cust-26</t>
        </is>
      </c>
      <c r="D65" s="24" t="inlineStr">
        <is>
          <t>Wiederverkäufer</t>
        </is>
      </c>
      <c r="E65" s="26" t="n">
        <v>1747</v>
      </c>
      <c r="F65" s="27" t="n">
        <v>4</v>
      </c>
      <c r="G65" s="24" t="inlineStr">
        <is>
          <t>Karte</t>
        </is>
      </c>
      <c r="H65" s="24" t="inlineStr">
        <is>
          <t>In Bearbeitung</t>
        </is>
      </c>
    </row>
    <row r="66">
      <c r="A66" s="24" t="inlineStr">
        <is>
          <t>ORD-2064</t>
        </is>
      </c>
      <c r="B66" s="25" t="n">
        <v>45926</v>
      </c>
      <c r="C66" s="24" t="inlineStr">
        <is>
          <t>Cust-38</t>
        </is>
      </c>
      <c r="D66" s="24" t="inlineStr">
        <is>
          <t>Online</t>
        </is>
      </c>
      <c r="E66" s="26" t="n">
        <v>3618</v>
      </c>
      <c r="F66" s="27" t="n">
        <v>12</v>
      </c>
      <c r="G66" s="24" t="inlineStr">
        <is>
          <t>Nachnahme</t>
        </is>
      </c>
      <c r="H66" s="24" t="inlineStr">
        <is>
          <t>In Bearbeitung</t>
        </is>
      </c>
    </row>
    <row r="67">
      <c r="A67" s="24" t="inlineStr">
        <is>
          <t>ORD-2065</t>
        </is>
      </c>
      <c r="B67" s="25" t="n">
        <v>45954</v>
      </c>
      <c r="C67" s="24" t="inlineStr">
        <is>
          <t>Cust-57</t>
        </is>
      </c>
      <c r="D67" s="24" t="inlineStr">
        <is>
          <t>Marktplatz</t>
        </is>
      </c>
      <c r="E67" s="26" t="n">
        <v>411</v>
      </c>
      <c r="F67" s="27" t="n">
        <v>2</v>
      </c>
      <c r="G67" s="24" t="inlineStr">
        <is>
          <t>Überweisung</t>
        </is>
      </c>
      <c r="H67" s="24" t="inlineStr">
        <is>
          <t>Geliefert</t>
        </is>
      </c>
    </row>
    <row r="68">
      <c r="A68" s="24" t="inlineStr">
        <is>
          <t>ORD-2066</t>
        </is>
      </c>
      <c r="B68" s="25" t="n">
        <v>45701</v>
      </c>
      <c r="C68" s="24" t="inlineStr">
        <is>
          <t>Cust-3</t>
        </is>
      </c>
      <c r="D68" s="24" t="inlineStr">
        <is>
          <t>Filiale</t>
        </is>
      </c>
      <c r="E68" s="26" t="n">
        <v>4486</v>
      </c>
      <c r="F68" s="27" t="n">
        <v>7</v>
      </c>
      <c r="G68" s="24" t="inlineStr">
        <is>
          <t>Karte</t>
        </is>
      </c>
      <c r="H68" s="24" t="inlineStr">
        <is>
          <t>In Bearbeitung</t>
        </is>
      </c>
    </row>
    <row r="69">
      <c r="A69" s="24" t="inlineStr">
        <is>
          <t>ORD-2067</t>
        </is>
      </c>
      <c r="B69" s="25" t="n">
        <v>45850</v>
      </c>
      <c r="C69" s="24" t="inlineStr">
        <is>
          <t>Cust-29</t>
        </is>
      </c>
      <c r="D69" s="24" t="inlineStr">
        <is>
          <t>Filiale</t>
        </is>
      </c>
      <c r="E69" s="26" t="n">
        <v>1909</v>
      </c>
      <c r="F69" s="27" t="n">
        <v>11</v>
      </c>
      <c r="G69" s="24" t="inlineStr">
        <is>
          <t>Karte</t>
        </is>
      </c>
      <c r="H69" s="24" t="inlineStr">
        <is>
          <t>Versandt</t>
        </is>
      </c>
    </row>
    <row r="70">
      <c r="A70" s="24" t="inlineStr">
        <is>
          <t>ORD-2068</t>
        </is>
      </c>
      <c r="B70" s="25" t="n">
        <v>45673</v>
      </c>
      <c r="C70" s="24" t="inlineStr">
        <is>
          <t>Cust-43</t>
        </is>
      </c>
      <c r="D70" s="24" t="inlineStr">
        <is>
          <t>Marktplatz</t>
        </is>
      </c>
      <c r="E70" s="26" t="n">
        <v>1725</v>
      </c>
      <c r="F70" s="27" t="n">
        <v>12</v>
      </c>
      <c r="G70" s="24" t="inlineStr">
        <is>
          <t>Karte</t>
        </is>
      </c>
      <c r="H70" s="24" t="inlineStr">
        <is>
          <t>Geliefert</t>
        </is>
      </c>
    </row>
    <row r="71">
      <c r="A71" s="24" t="inlineStr">
        <is>
          <t>ORD-2069</t>
        </is>
      </c>
      <c r="B71" s="25" t="n">
        <v>45964</v>
      </c>
      <c r="C71" s="24" t="inlineStr">
        <is>
          <t>Cust-5</t>
        </is>
      </c>
      <c r="D71" s="24" t="inlineStr">
        <is>
          <t>Wiederverkäufer</t>
        </is>
      </c>
      <c r="E71" s="26" t="n">
        <v>2812</v>
      </c>
      <c r="F71" s="27" t="n">
        <v>8</v>
      </c>
      <c r="G71" s="24" t="inlineStr">
        <is>
          <t>Karte</t>
        </is>
      </c>
      <c r="H71" s="24" t="inlineStr">
        <is>
          <t>In Bearbeitung</t>
        </is>
      </c>
    </row>
    <row r="72">
      <c r="A72" s="24" t="inlineStr">
        <is>
          <t>ORD-2070</t>
        </is>
      </c>
      <c r="B72" s="25" t="n">
        <v>45815</v>
      </c>
      <c r="C72" s="24" t="inlineStr">
        <is>
          <t>Cust-13</t>
        </is>
      </c>
      <c r="D72" s="24" t="inlineStr">
        <is>
          <t>Marktplatz</t>
        </is>
      </c>
      <c r="E72" s="26" t="n">
        <v>552</v>
      </c>
      <c r="F72" s="27" t="n">
        <v>3</v>
      </c>
      <c r="G72" s="24" t="inlineStr">
        <is>
          <t>Überweisung</t>
        </is>
      </c>
      <c r="H72" s="24" t="inlineStr">
        <is>
          <t>Versandt</t>
        </is>
      </c>
    </row>
    <row r="73">
      <c r="A73" s="24" t="inlineStr">
        <is>
          <t>ORD-2071</t>
        </is>
      </c>
      <c r="B73" s="25" t="n">
        <v>45720</v>
      </c>
      <c r="C73" s="24" t="inlineStr">
        <is>
          <t>Cust-12</t>
        </is>
      </c>
      <c r="D73" s="24" t="inlineStr">
        <is>
          <t>Marktplatz</t>
        </is>
      </c>
      <c r="E73" s="26" t="n">
        <v>2901</v>
      </c>
      <c r="F73" s="27" t="n">
        <v>8</v>
      </c>
      <c r="G73" s="24" t="inlineStr">
        <is>
          <t>Nachnahme</t>
        </is>
      </c>
      <c r="H73" s="24" t="inlineStr">
        <is>
          <t>Geliefert</t>
        </is>
      </c>
    </row>
    <row r="74">
      <c r="A74" s="24" t="inlineStr">
        <is>
          <t>ORD-2072</t>
        </is>
      </c>
      <c r="B74" s="25" t="n">
        <v>45795</v>
      </c>
      <c r="C74" s="24" t="inlineStr">
        <is>
          <t>Cust-40</t>
        </is>
      </c>
      <c r="D74" s="24" t="inlineStr">
        <is>
          <t>Wiederverkäufer</t>
        </is>
      </c>
      <c r="E74" s="26" t="n">
        <v>1910</v>
      </c>
      <c r="F74" s="27" t="n">
        <v>2</v>
      </c>
      <c r="G74" s="24" t="inlineStr">
        <is>
          <t>Karte</t>
        </is>
      </c>
      <c r="H74" s="24" t="inlineStr">
        <is>
          <t>In Bearbeitung</t>
        </is>
      </c>
    </row>
    <row r="75">
      <c r="A75" s="24" t="inlineStr">
        <is>
          <t>ORD-2073</t>
        </is>
      </c>
      <c r="B75" s="25" t="n">
        <v>45762</v>
      </c>
      <c r="C75" s="24" t="inlineStr">
        <is>
          <t>Cust-6</t>
        </is>
      </c>
      <c r="D75" s="24" t="inlineStr">
        <is>
          <t>Filiale</t>
        </is>
      </c>
      <c r="E75" s="26" t="n">
        <v>2738</v>
      </c>
      <c r="F75" s="27" t="n">
        <v>4</v>
      </c>
      <c r="G75" s="24" t="inlineStr">
        <is>
          <t>Karte</t>
        </is>
      </c>
      <c r="H75" s="24" t="inlineStr">
        <is>
          <t>Geliefert</t>
        </is>
      </c>
    </row>
    <row r="76">
      <c r="A76" s="24" t="inlineStr">
        <is>
          <t>ORD-2074</t>
        </is>
      </c>
      <c r="B76" s="25" t="n">
        <v>45948</v>
      </c>
      <c r="C76" s="24" t="inlineStr">
        <is>
          <t>Cust-49</t>
        </is>
      </c>
      <c r="D76" s="24" t="inlineStr">
        <is>
          <t>Filiale</t>
        </is>
      </c>
      <c r="E76" s="26" t="n">
        <v>3943</v>
      </c>
      <c r="F76" s="27" t="n">
        <v>11</v>
      </c>
      <c r="G76" s="24" t="inlineStr">
        <is>
          <t>Überweisung</t>
        </is>
      </c>
      <c r="H76" s="24" t="inlineStr">
        <is>
          <t>In Bearbeitung</t>
        </is>
      </c>
    </row>
    <row r="77">
      <c r="A77" s="24" t="inlineStr">
        <is>
          <t>ORD-2075</t>
        </is>
      </c>
      <c r="B77" s="25" t="n">
        <v>45802</v>
      </c>
      <c r="C77" s="24" t="inlineStr">
        <is>
          <t>Cust-38</t>
        </is>
      </c>
      <c r="D77" s="24" t="inlineStr">
        <is>
          <t>Online</t>
        </is>
      </c>
      <c r="E77" s="26" t="n">
        <v>2930</v>
      </c>
      <c r="F77" s="27" t="n">
        <v>4</v>
      </c>
      <c r="G77" s="24" t="inlineStr">
        <is>
          <t>Nachnahme</t>
        </is>
      </c>
      <c r="H77" s="24" t="inlineStr">
        <is>
          <t>Geliefert</t>
        </is>
      </c>
    </row>
    <row r="78">
      <c r="A78" s="24" t="inlineStr">
        <is>
          <t>ORD-2076</t>
        </is>
      </c>
      <c r="B78" s="25" t="n">
        <v>45757</v>
      </c>
      <c r="C78" s="24" t="inlineStr">
        <is>
          <t>Cust-19</t>
        </is>
      </c>
      <c r="D78" s="24" t="inlineStr">
        <is>
          <t>Wiederverkäufer</t>
        </is>
      </c>
      <c r="E78" s="26" t="n">
        <v>3316</v>
      </c>
      <c r="F78" s="27" t="n">
        <v>8</v>
      </c>
      <c r="G78" s="24" t="inlineStr">
        <is>
          <t>Überweisung</t>
        </is>
      </c>
      <c r="H78" s="24" t="inlineStr">
        <is>
          <t>Geliefert</t>
        </is>
      </c>
    </row>
    <row r="79">
      <c r="A79" s="24" t="inlineStr">
        <is>
          <t>ORD-2077</t>
        </is>
      </c>
      <c r="B79" s="25" t="n">
        <v>45925</v>
      </c>
      <c r="C79" s="24" t="inlineStr">
        <is>
          <t>Cust-23</t>
        </is>
      </c>
      <c r="D79" s="24" t="inlineStr">
        <is>
          <t>Online</t>
        </is>
      </c>
      <c r="E79" s="26" t="n">
        <v>1832</v>
      </c>
      <c r="F79" s="27" t="n">
        <v>4</v>
      </c>
      <c r="G79" s="24" t="inlineStr">
        <is>
          <t>Karte</t>
        </is>
      </c>
      <c r="H79" s="24" t="inlineStr">
        <is>
          <t>Geliefert</t>
        </is>
      </c>
    </row>
    <row r="80">
      <c r="A80" s="24" t="inlineStr">
        <is>
          <t>ORD-2078</t>
        </is>
      </c>
      <c r="B80" s="25" t="n">
        <v>45791</v>
      </c>
      <c r="C80" s="24" t="inlineStr">
        <is>
          <t>Cust-11</t>
        </is>
      </c>
      <c r="D80" s="24" t="inlineStr">
        <is>
          <t>Wiederverkäufer</t>
        </is>
      </c>
      <c r="E80" s="26" t="n">
        <v>805</v>
      </c>
      <c r="F80" s="27" t="n">
        <v>12</v>
      </c>
      <c r="G80" s="24" t="inlineStr">
        <is>
          <t>Überweisung</t>
        </is>
      </c>
      <c r="H80" s="24" t="inlineStr">
        <is>
          <t>Versandt</t>
        </is>
      </c>
    </row>
    <row r="81">
      <c r="A81" s="24" t="inlineStr">
        <is>
          <t>ORD-2079</t>
        </is>
      </c>
      <c r="B81" s="25" t="n">
        <v>45761</v>
      </c>
      <c r="C81" s="24" t="inlineStr">
        <is>
          <t>Cust-2</t>
        </is>
      </c>
      <c r="D81" s="24" t="inlineStr">
        <is>
          <t>Online</t>
        </is>
      </c>
      <c r="E81" s="26" t="n">
        <v>2560</v>
      </c>
      <c r="F81" s="27" t="n">
        <v>8</v>
      </c>
      <c r="G81" s="24" t="inlineStr">
        <is>
          <t>Überweisung</t>
        </is>
      </c>
      <c r="H81" s="24" t="inlineStr">
        <is>
          <t>Geliefert</t>
        </is>
      </c>
    </row>
    <row r="82">
      <c r="A82" s="24" t="inlineStr">
        <is>
          <t>ORD-2080</t>
        </is>
      </c>
      <c r="B82" s="25" t="n">
        <v>45931</v>
      </c>
      <c r="C82" s="24" t="inlineStr">
        <is>
          <t>Cust-49</t>
        </is>
      </c>
      <c r="D82" s="24" t="inlineStr">
        <is>
          <t>Marktplatz</t>
        </is>
      </c>
      <c r="E82" s="26" t="n">
        <v>4157</v>
      </c>
      <c r="F82" s="27" t="n">
        <v>1</v>
      </c>
      <c r="G82" s="24" t="inlineStr">
        <is>
          <t>Überweisung</t>
        </is>
      </c>
      <c r="H82" s="24" t="inlineStr">
        <is>
          <t>Geliefert</t>
        </is>
      </c>
    </row>
    <row r="83">
      <c r="A83" s="24" t="inlineStr">
        <is>
          <t>ORD-2081</t>
        </is>
      </c>
      <c r="B83" s="25" t="n">
        <v>45965</v>
      </c>
      <c r="C83" s="24" t="inlineStr">
        <is>
          <t>Cust-15</t>
        </is>
      </c>
      <c r="D83" s="24" t="inlineStr">
        <is>
          <t>Wiederverkäufer</t>
        </is>
      </c>
      <c r="E83" s="26" t="n">
        <v>111</v>
      </c>
      <c r="F83" s="27" t="n">
        <v>1</v>
      </c>
      <c r="G83" s="24" t="inlineStr">
        <is>
          <t>Überweisung</t>
        </is>
      </c>
      <c r="H83" s="24" t="inlineStr">
        <is>
          <t>Versandt</t>
        </is>
      </c>
    </row>
    <row r="84">
      <c r="A84" s="24" t="inlineStr">
        <is>
          <t>ORD-2082</t>
        </is>
      </c>
      <c r="B84" s="25" t="n">
        <v>46004</v>
      </c>
      <c r="C84" s="24" t="inlineStr">
        <is>
          <t>Cust-10</t>
        </is>
      </c>
      <c r="D84" s="24" t="inlineStr">
        <is>
          <t>Online</t>
        </is>
      </c>
      <c r="E84" s="26" t="n">
        <v>610</v>
      </c>
      <c r="F84" s="27" t="n">
        <v>10</v>
      </c>
      <c r="G84" s="24" t="inlineStr">
        <is>
          <t>Karte</t>
        </is>
      </c>
      <c r="H84" s="24" t="inlineStr">
        <is>
          <t>Geliefert</t>
        </is>
      </c>
    </row>
    <row r="85">
      <c r="A85" s="24" t="inlineStr">
        <is>
          <t>ORD-2083</t>
        </is>
      </c>
      <c r="B85" s="25" t="n">
        <v>45902</v>
      </c>
      <c r="C85" s="24" t="inlineStr">
        <is>
          <t>Cust-14</t>
        </is>
      </c>
      <c r="D85" s="24" t="inlineStr">
        <is>
          <t>Online</t>
        </is>
      </c>
      <c r="E85" s="26" t="n">
        <v>1445</v>
      </c>
      <c r="F85" s="27" t="n">
        <v>4</v>
      </c>
      <c r="G85" s="24" t="inlineStr">
        <is>
          <t>Nachnahme</t>
        </is>
      </c>
      <c r="H85" s="24" t="inlineStr">
        <is>
          <t>Geliefert</t>
        </is>
      </c>
    </row>
    <row r="86">
      <c r="A86" s="24" t="inlineStr">
        <is>
          <t>ORD-2084</t>
        </is>
      </c>
      <c r="B86" s="25" t="n">
        <v>45948</v>
      </c>
      <c r="C86" s="24" t="inlineStr">
        <is>
          <t>Cust-7</t>
        </is>
      </c>
      <c r="D86" s="24" t="inlineStr">
        <is>
          <t>Filiale</t>
        </is>
      </c>
      <c r="E86" s="26" t="n">
        <v>2906</v>
      </c>
      <c r="F86" s="27" t="n">
        <v>6</v>
      </c>
      <c r="G86" s="24" t="inlineStr">
        <is>
          <t>Karte</t>
        </is>
      </c>
      <c r="H86" s="24" t="inlineStr">
        <is>
          <t>Geliefert</t>
        </is>
      </c>
    </row>
    <row r="87">
      <c r="A87" s="24" t="inlineStr">
        <is>
          <t>ORD-2085</t>
        </is>
      </c>
      <c r="B87" s="25" t="n">
        <v>45981</v>
      </c>
      <c r="C87" s="24" t="inlineStr">
        <is>
          <t>Cust-45</t>
        </is>
      </c>
      <c r="D87" s="24" t="inlineStr">
        <is>
          <t>Marktplatz</t>
        </is>
      </c>
      <c r="E87" s="26" t="n">
        <v>1233</v>
      </c>
      <c r="F87" s="27" t="n">
        <v>1</v>
      </c>
      <c r="G87" s="24" t="inlineStr">
        <is>
          <t>Überweisung</t>
        </is>
      </c>
      <c r="H87" s="24" t="inlineStr">
        <is>
          <t>Geliefert</t>
        </is>
      </c>
    </row>
    <row r="88">
      <c r="A88" s="24" t="inlineStr">
        <is>
          <t>ORD-2086</t>
        </is>
      </c>
      <c r="B88" s="25" t="n">
        <v>45932</v>
      </c>
      <c r="C88" s="24" t="inlineStr">
        <is>
          <t>Cust-29</t>
        </is>
      </c>
      <c r="D88" s="24" t="inlineStr">
        <is>
          <t>Online</t>
        </is>
      </c>
      <c r="E88" s="26" t="n">
        <v>1750</v>
      </c>
      <c r="F88" s="27" t="n">
        <v>7</v>
      </c>
      <c r="G88" s="24" t="inlineStr">
        <is>
          <t>Nachnahme</t>
        </is>
      </c>
      <c r="H88" s="24" t="inlineStr">
        <is>
          <t>Retoure</t>
        </is>
      </c>
    </row>
    <row r="89">
      <c r="A89" s="24" t="inlineStr">
        <is>
          <t>ORD-2087</t>
        </is>
      </c>
      <c r="B89" s="25" t="n">
        <v>45913</v>
      </c>
      <c r="C89" s="24" t="inlineStr">
        <is>
          <t>Cust-58</t>
        </is>
      </c>
      <c r="D89" s="24" t="inlineStr">
        <is>
          <t>Wiederverkäufer</t>
        </is>
      </c>
      <c r="E89" s="26" t="n">
        <v>1060</v>
      </c>
      <c r="F89" s="27" t="n">
        <v>5</v>
      </c>
      <c r="G89" s="24" t="inlineStr">
        <is>
          <t>Überweisung</t>
        </is>
      </c>
      <c r="H89" s="24" t="inlineStr">
        <is>
          <t>Geliefert</t>
        </is>
      </c>
    </row>
    <row r="90">
      <c r="A90" s="24" t="inlineStr">
        <is>
          <t>ORD-2088</t>
        </is>
      </c>
      <c r="B90" s="25" t="n">
        <v>45910</v>
      </c>
      <c r="C90" s="24" t="inlineStr">
        <is>
          <t>Cust-58</t>
        </is>
      </c>
      <c r="D90" s="24" t="inlineStr">
        <is>
          <t>Online</t>
        </is>
      </c>
      <c r="E90" s="26" t="n">
        <v>2245</v>
      </c>
      <c r="F90" s="27" t="n">
        <v>2</v>
      </c>
      <c r="G90" s="24" t="inlineStr">
        <is>
          <t>Nachnahme</t>
        </is>
      </c>
      <c r="H90" s="24" t="inlineStr">
        <is>
          <t>Geliefert</t>
        </is>
      </c>
    </row>
    <row r="91">
      <c r="A91" s="24" t="inlineStr">
        <is>
          <t>ORD-2089</t>
        </is>
      </c>
      <c r="B91" s="25" t="n">
        <v>45769</v>
      </c>
      <c r="C91" s="24" t="inlineStr">
        <is>
          <t>Cust-8</t>
        </is>
      </c>
      <c r="D91" s="24" t="inlineStr">
        <is>
          <t>Online</t>
        </is>
      </c>
      <c r="E91" s="26" t="n">
        <v>3498</v>
      </c>
      <c r="F91" s="27" t="n">
        <v>5</v>
      </c>
      <c r="G91" s="24" t="inlineStr">
        <is>
          <t>Nachnahme</t>
        </is>
      </c>
      <c r="H91" s="24" t="inlineStr">
        <is>
          <t>Geliefert</t>
        </is>
      </c>
    </row>
    <row r="92">
      <c r="A92" s="24" t="inlineStr">
        <is>
          <t>ORD-2090</t>
        </is>
      </c>
      <c r="B92" s="25" t="n">
        <v>45882</v>
      </c>
      <c r="C92" s="24" t="inlineStr">
        <is>
          <t>Cust-16</t>
        </is>
      </c>
      <c r="D92" s="24" t="inlineStr">
        <is>
          <t>Marktplatz</t>
        </is>
      </c>
      <c r="E92" s="26" t="n">
        <v>3656</v>
      </c>
      <c r="F92" s="27" t="n">
        <v>2</v>
      </c>
      <c r="G92" s="24" t="inlineStr">
        <is>
          <t>Überweisung</t>
        </is>
      </c>
      <c r="H92" s="24" t="inlineStr">
        <is>
          <t>Geliefert</t>
        </is>
      </c>
    </row>
    <row r="93">
      <c r="A93" s="24" t="inlineStr">
        <is>
          <t>ORD-2091</t>
        </is>
      </c>
      <c r="B93" s="25" t="n">
        <v>45958</v>
      </c>
      <c r="C93" s="24" t="inlineStr">
        <is>
          <t>Cust-43</t>
        </is>
      </c>
      <c r="D93" s="24" t="inlineStr">
        <is>
          <t>Marktplatz</t>
        </is>
      </c>
      <c r="E93" s="26" t="n">
        <v>4140</v>
      </c>
      <c r="F93" s="27" t="n">
        <v>9</v>
      </c>
      <c r="G93" s="24" t="inlineStr">
        <is>
          <t>Nachnahme</t>
        </is>
      </c>
      <c r="H93" s="24" t="inlineStr">
        <is>
          <t>Geliefert</t>
        </is>
      </c>
    </row>
    <row r="94">
      <c r="A94" s="24" t="inlineStr">
        <is>
          <t>ORD-2092</t>
        </is>
      </c>
      <c r="B94" s="25" t="n">
        <v>45793</v>
      </c>
      <c r="C94" s="24" t="inlineStr">
        <is>
          <t>Cust-21</t>
        </is>
      </c>
      <c r="D94" s="24" t="inlineStr">
        <is>
          <t>Marktplatz</t>
        </is>
      </c>
      <c r="E94" s="26" t="n">
        <v>1682</v>
      </c>
      <c r="F94" s="27" t="n">
        <v>6</v>
      </c>
      <c r="G94" s="24" t="inlineStr">
        <is>
          <t>Karte</t>
        </is>
      </c>
      <c r="H94" s="24" t="inlineStr">
        <is>
          <t>Versandt</t>
        </is>
      </c>
    </row>
    <row r="95">
      <c r="A95" s="24" t="inlineStr">
        <is>
          <t>ORD-2093</t>
        </is>
      </c>
      <c r="B95" s="25" t="n">
        <v>45919</v>
      </c>
      <c r="C95" s="24" t="inlineStr">
        <is>
          <t>Cust-4</t>
        </is>
      </c>
      <c r="D95" s="24" t="inlineStr">
        <is>
          <t>Marktplatz</t>
        </is>
      </c>
      <c r="E95" s="26" t="n">
        <v>3204</v>
      </c>
      <c r="F95" s="27" t="n">
        <v>6</v>
      </c>
      <c r="G95" s="24" t="inlineStr">
        <is>
          <t>Karte</t>
        </is>
      </c>
      <c r="H95" s="24" t="inlineStr">
        <is>
          <t>Geliefert</t>
        </is>
      </c>
    </row>
    <row r="96">
      <c r="A96" s="24" t="inlineStr">
        <is>
          <t>ORD-2094</t>
        </is>
      </c>
      <c r="B96" s="25" t="n">
        <v>45773</v>
      </c>
      <c r="C96" s="24" t="inlineStr">
        <is>
          <t>Cust-44</t>
        </is>
      </c>
      <c r="D96" s="24" t="inlineStr">
        <is>
          <t>Marktplatz</t>
        </is>
      </c>
      <c r="E96" s="26" t="n">
        <v>230</v>
      </c>
      <c r="F96" s="27" t="n">
        <v>2</v>
      </c>
      <c r="G96" s="24" t="inlineStr">
        <is>
          <t>Karte</t>
        </is>
      </c>
      <c r="H96" s="24" t="inlineStr">
        <is>
          <t>Geliefert</t>
        </is>
      </c>
    </row>
    <row r="97">
      <c r="A97" s="24" t="inlineStr">
        <is>
          <t>ORD-2095</t>
        </is>
      </c>
      <c r="B97" s="25" t="n">
        <v>45833</v>
      </c>
      <c r="C97" s="24" t="inlineStr">
        <is>
          <t>Cust-11</t>
        </is>
      </c>
      <c r="D97" s="24" t="inlineStr">
        <is>
          <t>Filiale</t>
        </is>
      </c>
      <c r="E97" s="26" t="n">
        <v>3096</v>
      </c>
      <c r="F97" s="27" t="n">
        <v>5</v>
      </c>
      <c r="G97" s="24" t="inlineStr">
        <is>
          <t>Karte</t>
        </is>
      </c>
      <c r="H97" s="24" t="inlineStr">
        <is>
          <t>In Bearbeitung</t>
        </is>
      </c>
    </row>
    <row r="98">
      <c r="A98" s="24" t="inlineStr">
        <is>
          <t>ORD-2096</t>
        </is>
      </c>
      <c r="B98" s="25" t="n">
        <v>45928</v>
      </c>
      <c r="C98" s="24" t="inlineStr">
        <is>
          <t>Cust-30</t>
        </is>
      </c>
      <c r="D98" s="24" t="inlineStr">
        <is>
          <t>Online</t>
        </is>
      </c>
      <c r="E98" s="26" t="n">
        <v>2991</v>
      </c>
      <c r="F98" s="27" t="n">
        <v>7</v>
      </c>
      <c r="G98" s="24" t="inlineStr">
        <is>
          <t>Karte</t>
        </is>
      </c>
      <c r="H98" s="24" t="inlineStr">
        <is>
          <t>In Bearbeitung</t>
        </is>
      </c>
    </row>
    <row r="99">
      <c r="A99" s="24" t="inlineStr">
        <is>
          <t>ORD-2097</t>
        </is>
      </c>
      <c r="B99" s="25" t="n">
        <v>46002</v>
      </c>
      <c r="C99" s="24" t="inlineStr">
        <is>
          <t>Cust-26</t>
        </is>
      </c>
      <c r="D99" s="24" t="inlineStr">
        <is>
          <t>Marktplatz</t>
        </is>
      </c>
      <c r="E99" s="26" t="n">
        <v>2734</v>
      </c>
      <c r="F99" s="27" t="n">
        <v>12</v>
      </c>
      <c r="G99" s="24" t="inlineStr">
        <is>
          <t>Überweisung</t>
        </is>
      </c>
      <c r="H99" s="24" t="inlineStr">
        <is>
          <t>Geliefert</t>
        </is>
      </c>
    </row>
    <row r="100">
      <c r="A100" s="24" t="inlineStr">
        <is>
          <t>ORD-2098</t>
        </is>
      </c>
      <c r="B100" s="25" t="n">
        <v>45814</v>
      </c>
      <c r="C100" s="24" t="inlineStr">
        <is>
          <t>Cust-52</t>
        </is>
      </c>
      <c r="D100" s="24" t="inlineStr">
        <is>
          <t>Wiederverkäufer</t>
        </is>
      </c>
      <c r="E100" s="26" t="n">
        <v>1118</v>
      </c>
      <c r="F100" s="27" t="n">
        <v>4</v>
      </c>
      <c r="G100" s="24" t="inlineStr">
        <is>
          <t>Überweisung</t>
        </is>
      </c>
      <c r="H100" s="24" t="inlineStr">
        <is>
          <t>Versandt</t>
        </is>
      </c>
    </row>
    <row r="101">
      <c r="A101" s="24" t="inlineStr">
        <is>
          <t>ORD-2099</t>
        </is>
      </c>
      <c r="B101" s="25" t="n">
        <v>45858</v>
      </c>
      <c r="C101" s="24" t="inlineStr">
        <is>
          <t>Cust-36</t>
        </is>
      </c>
      <c r="D101" s="24" t="inlineStr">
        <is>
          <t>Online</t>
        </is>
      </c>
      <c r="E101" s="26" t="n">
        <v>2596</v>
      </c>
      <c r="F101" s="27" t="n">
        <v>1</v>
      </c>
      <c r="G101" s="24" t="inlineStr">
        <is>
          <t>Überweisung</t>
        </is>
      </c>
      <c r="H101" s="24" t="inlineStr">
        <is>
          <t>Versandt</t>
        </is>
      </c>
    </row>
    <row r="102">
      <c r="A102" s="24" t="inlineStr">
        <is>
          <t>ORD-2100</t>
        </is>
      </c>
      <c r="B102" s="25" t="n">
        <v>45784</v>
      </c>
      <c r="C102" s="24" t="inlineStr">
        <is>
          <t>Cust-41</t>
        </is>
      </c>
      <c r="D102" s="24" t="inlineStr">
        <is>
          <t>Online</t>
        </is>
      </c>
      <c r="E102" s="26" t="n">
        <v>1553</v>
      </c>
      <c r="F102" s="27" t="n">
        <v>9</v>
      </c>
      <c r="G102" s="24" t="inlineStr">
        <is>
          <t>Überweisung</t>
        </is>
      </c>
      <c r="H102" s="24" t="inlineStr">
        <is>
          <t>Geliefert</t>
        </is>
      </c>
    </row>
    <row r="103">
      <c r="A103" s="24" t="inlineStr">
        <is>
          <t>ORD-2101</t>
        </is>
      </c>
      <c r="B103" s="25" t="n">
        <v>45968</v>
      </c>
      <c r="C103" s="24" t="inlineStr">
        <is>
          <t>Cust-30</t>
        </is>
      </c>
      <c r="D103" s="24" t="inlineStr">
        <is>
          <t>Filiale</t>
        </is>
      </c>
      <c r="E103" s="26" t="n">
        <v>867</v>
      </c>
      <c r="F103" s="27" t="n">
        <v>11</v>
      </c>
      <c r="G103" s="24" t="inlineStr">
        <is>
          <t>Karte</t>
        </is>
      </c>
      <c r="H103" s="24" t="inlineStr">
        <is>
          <t>Geliefert</t>
        </is>
      </c>
    </row>
    <row r="104">
      <c r="A104" s="24" t="inlineStr">
        <is>
          <t>ORD-2102</t>
        </is>
      </c>
      <c r="B104" s="25" t="n">
        <v>45946</v>
      </c>
      <c r="C104" s="24" t="inlineStr">
        <is>
          <t>Cust-42</t>
        </is>
      </c>
      <c r="D104" s="24" t="inlineStr">
        <is>
          <t>Wiederverkäufer</t>
        </is>
      </c>
      <c r="E104" s="26" t="n">
        <v>3978</v>
      </c>
      <c r="F104" s="27" t="n">
        <v>9</v>
      </c>
      <c r="G104" s="24" t="inlineStr">
        <is>
          <t>Nachnahme</t>
        </is>
      </c>
      <c r="H104" s="24" t="inlineStr">
        <is>
          <t>In Bearbeitung</t>
        </is>
      </c>
    </row>
    <row r="105">
      <c r="A105" s="24" t="inlineStr">
        <is>
          <t>ORD-2103</t>
        </is>
      </c>
      <c r="B105" s="25" t="n">
        <v>45905</v>
      </c>
      <c r="C105" s="24" t="inlineStr">
        <is>
          <t>Cust-25</t>
        </is>
      </c>
      <c r="D105" s="24" t="inlineStr">
        <is>
          <t>Online</t>
        </is>
      </c>
      <c r="E105" s="26" t="n">
        <v>3517</v>
      </c>
      <c r="F105" s="27" t="n">
        <v>1</v>
      </c>
      <c r="G105" s="24" t="inlineStr">
        <is>
          <t>Karte</t>
        </is>
      </c>
      <c r="H105" s="24" t="inlineStr">
        <is>
          <t>Geliefert</t>
        </is>
      </c>
    </row>
    <row r="106">
      <c r="A106" s="24" t="inlineStr">
        <is>
          <t>ORD-2104</t>
        </is>
      </c>
      <c r="B106" s="25" t="n">
        <v>45658</v>
      </c>
      <c r="C106" s="24" t="inlineStr">
        <is>
          <t>Cust-34</t>
        </is>
      </c>
      <c r="D106" s="24" t="inlineStr">
        <is>
          <t>Filiale</t>
        </is>
      </c>
      <c r="E106" s="26" t="n">
        <v>1704</v>
      </c>
      <c r="F106" s="27" t="n">
        <v>10</v>
      </c>
      <c r="G106" s="24" t="inlineStr">
        <is>
          <t>Überweisung</t>
        </is>
      </c>
      <c r="H106" s="24" t="inlineStr">
        <is>
          <t>Geliefert</t>
        </is>
      </c>
    </row>
    <row r="107">
      <c r="A107" s="24" t="inlineStr">
        <is>
          <t>ORD-2105</t>
        </is>
      </c>
      <c r="B107" s="25" t="n">
        <v>45831</v>
      </c>
      <c r="C107" s="24" t="inlineStr">
        <is>
          <t>Cust-45</t>
        </is>
      </c>
      <c r="D107" s="24" t="inlineStr">
        <is>
          <t>Filiale</t>
        </is>
      </c>
      <c r="E107" s="26" t="n">
        <v>3278</v>
      </c>
      <c r="F107" s="27" t="n">
        <v>9</v>
      </c>
      <c r="G107" s="24" t="inlineStr">
        <is>
          <t>Nachnahme</t>
        </is>
      </c>
      <c r="H107" s="24" t="inlineStr">
        <is>
          <t>In Bearbeitung</t>
        </is>
      </c>
    </row>
    <row r="108">
      <c r="A108" s="24" t="inlineStr">
        <is>
          <t>ORD-2106</t>
        </is>
      </c>
      <c r="B108" s="25" t="n">
        <v>45923</v>
      </c>
      <c r="C108" s="24" t="inlineStr">
        <is>
          <t>Cust-26</t>
        </is>
      </c>
      <c r="D108" s="24" t="inlineStr">
        <is>
          <t>Online</t>
        </is>
      </c>
      <c r="E108" s="26" t="n">
        <v>496</v>
      </c>
      <c r="F108" s="27" t="n">
        <v>1</v>
      </c>
      <c r="G108" s="24" t="inlineStr">
        <is>
          <t>Überweisung</t>
        </is>
      </c>
      <c r="H108" s="24" t="inlineStr">
        <is>
          <t>Versandt</t>
        </is>
      </c>
    </row>
    <row r="109">
      <c r="A109" s="24" t="inlineStr">
        <is>
          <t>ORD-2107</t>
        </is>
      </c>
      <c r="B109" s="25" t="n">
        <v>45944</v>
      </c>
      <c r="C109" s="24" t="inlineStr">
        <is>
          <t>Cust-7</t>
        </is>
      </c>
      <c r="D109" s="24" t="inlineStr">
        <is>
          <t>Online</t>
        </is>
      </c>
      <c r="E109" s="26" t="n">
        <v>910</v>
      </c>
      <c r="F109" s="27" t="n">
        <v>5</v>
      </c>
      <c r="G109" s="24" t="inlineStr">
        <is>
          <t>Überweisung</t>
        </is>
      </c>
      <c r="H109" s="24" t="inlineStr">
        <is>
          <t>In Bearbeitung</t>
        </is>
      </c>
    </row>
    <row r="110">
      <c r="A110" s="24" t="inlineStr">
        <is>
          <t>ORD-2108</t>
        </is>
      </c>
      <c r="B110" s="25" t="n">
        <v>45988</v>
      </c>
      <c r="C110" s="24" t="inlineStr">
        <is>
          <t>Cust-11</t>
        </is>
      </c>
      <c r="D110" s="24" t="inlineStr">
        <is>
          <t>Wiederverkäufer</t>
        </is>
      </c>
      <c r="E110" s="26" t="n">
        <v>3975</v>
      </c>
      <c r="F110" s="27" t="n">
        <v>1</v>
      </c>
      <c r="G110" s="24" t="inlineStr">
        <is>
          <t>Überweisung</t>
        </is>
      </c>
      <c r="H110" s="24" t="inlineStr">
        <is>
          <t>Geliefert</t>
        </is>
      </c>
    </row>
    <row r="111">
      <c r="A111" s="24" t="inlineStr">
        <is>
          <t>ORD-2109</t>
        </is>
      </c>
      <c r="B111" s="25" t="n">
        <v>45761</v>
      </c>
      <c r="C111" s="24" t="inlineStr">
        <is>
          <t>Cust-29</t>
        </is>
      </c>
      <c r="D111" s="24" t="inlineStr">
        <is>
          <t>Online</t>
        </is>
      </c>
      <c r="E111" s="26" t="n">
        <v>3086</v>
      </c>
      <c r="F111" s="27" t="n">
        <v>12</v>
      </c>
      <c r="G111" s="24" t="inlineStr">
        <is>
          <t>Karte</t>
        </is>
      </c>
      <c r="H111" s="24" t="inlineStr">
        <is>
          <t>Versandt</t>
        </is>
      </c>
    </row>
    <row r="112">
      <c r="A112" s="24" t="inlineStr">
        <is>
          <t>ORD-2110</t>
        </is>
      </c>
      <c r="B112" s="25" t="n">
        <v>45783</v>
      </c>
      <c r="C112" s="24" t="inlineStr">
        <is>
          <t>Cust-41</t>
        </is>
      </c>
      <c r="D112" s="24" t="inlineStr">
        <is>
          <t>Online</t>
        </is>
      </c>
      <c r="E112" s="26" t="n">
        <v>4017</v>
      </c>
      <c r="F112" s="27" t="n">
        <v>7</v>
      </c>
      <c r="G112" s="24" t="inlineStr">
        <is>
          <t>Überweisung</t>
        </is>
      </c>
      <c r="H112" s="24" t="inlineStr">
        <is>
          <t>Versandt</t>
        </is>
      </c>
    </row>
    <row r="113">
      <c r="A113" s="24" t="inlineStr">
        <is>
          <t>ORD-2111</t>
        </is>
      </c>
      <c r="B113" s="25" t="n">
        <v>45778</v>
      </c>
      <c r="C113" s="24" t="inlineStr">
        <is>
          <t>Cust-46</t>
        </is>
      </c>
      <c r="D113" s="24" t="inlineStr">
        <is>
          <t>Wiederverkäufer</t>
        </is>
      </c>
      <c r="E113" s="26" t="n">
        <v>914</v>
      </c>
      <c r="F113" s="27" t="n">
        <v>10</v>
      </c>
      <c r="G113" s="24" t="inlineStr">
        <is>
          <t>Karte</t>
        </is>
      </c>
      <c r="H113" s="24" t="inlineStr">
        <is>
          <t>In Bearbeitung</t>
        </is>
      </c>
    </row>
    <row r="114">
      <c r="A114" s="24" t="inlineStr">
        <is>
          <t>ORD-2112</t>
        </is>
      </c>
      <c r="B114" s="25" t="n">
        <v>45753</v>
      </c>
      <c r="C114" s="24" t="inlineStr">
        <is>
          <t>Cust-26</t>
        </is>
      </c>
      <c r="D114" s="24" t="inlineStr">
        <is>
          <t>Filiale</t>
        </is>
      </c>
      <c r="E114" s="26" t="n">
        <v>2560</v>
      </c>
      <c r="F114" s="27" t="n">
        <v>9</v>
      </c>
      <c r="G114" s="24" t="inlineStr">
        <is>
          <t>Nachnahme</t>
        </is>
      </c>
      <c r="H114" s="24" t="inlineStr">
        <is>
          <t>Geliefert</t>
        </is>
      </c>
    </row>
    <row r="115">
      <c r="A115" s="24" t="inlineStr">
        <is>
          <t>ORD-2113</t>
        </is>
      </c>
      <c r="B115" s="25" t="n">
        <v>45978</v>
      </c>
      <c r="C115" s="24" t="inlineStr">
        <is>
          <t>Cust-15</t>
        </is>
      </c>
      <c r="D115" s="24" t="inlineStr">
        <is>
          <t>Wiederverkäufer</t>
        </is>
      </c>
      <c r="E115" s="26" t="n">
        <v>2285</v>
      </c>
      <c r="F115" s="27" t="n">
        <v>10</v>
      </c>
      <c r="G115" s="24" t="inlineStr">
        <is>
          <t>Überweisung</t>
        </is>
      </c>
      <c r="H115" s="24" t="inlineStr">
        <is>
          <t>Geliefert</t>
        </is>
      </c>
    </row>
    <row r="116">
      <c r="A116" s="24" t="inlineStr">
        <is>
          <t>ORD-2114</t>
        </is>
      </c>
      <c r="B116" s="25" t="n">
        <v>45773</v>
      </c>
      <c r="C116" s="24" t="inlineStr">
        <is>
          <t>Cust-57</t>
        </is>
      </c>
      <c r="D116" s="24" t="inlineStr">
        <is>
          <t>Online</t>
        </is>
      </c>
      <c r="E116" s="26" t="n">
        <v>812</v>
      </c>
      <c r="F116" s="27" t="n">
        <v>3</v>
      </c>
      <c r="G116" s="24" t="inlineStr">
        <is>
          <t>Karte</t>
        </is>
      </c>
      <c r="H116" s="24" t="inlineStr">
        <is>
          <t>Geliefert</t>
        </is>
      </c>
    </row>
    <row r="117">
      <c r="A117" s="24" t="inlineStr">
        <is>
          <t>ORD-2115</t>
        </is>
      </c>
      <c r="B117" s="25" t="n">
        <v>45895</v>
      </c>
      <c r="C117" s="24" t="inlineStr">
        <is>
          <t>Cust-43</t>
        </is>
      </c>
      <c r="D117" s="24" t="inlineStr">
        <is>
          <t>Online</t>
        </is>
      </c>
      <c r="E117" s="26" t="n">
        <v>1698</v>
      </c>
      <c r="F117" s="27" t="n">
        <v>6</v>
      </c>
      <c r="G117" s="24" t="inlineStr">
        <is>
          <t>Überweisung</t>
        </is>
      </c>
      <c r="H117" s="24" t="inlineStr">
        <is>
          <t>Geliefert</t>
        </is>
      </c>
    </row>
    <row r="118">
      <c r="A118" s="24" t="inlineStr">
        <is>
          <t>ORD-2116</t>
        </is>
      </c>
      <c r="B118" s="25" t="n">
        <v>45800</v>
      </c>
      <c r="C118" s="24" t="inlineStr">
        <is>
          <t>Cust-38</t>
        </is>
      </c>
      <c r="D118" s="24" t="inlineStr">
        <is>
          <t>Filiale</t>
        </is>
      </c>
      <c r="E118" s="26" t="n">
        <v>2209</v>
      </c>
      <c r="F118" s="27" t="n">
        <v>12</v>
      </c>
      <c r="G118" s="24" t="inlineStr">
        <is>
          <t>Nachnahme</t>
        </is>
      </c>
      <c r="H118" s="24" t="inlineStr">
        <is>
          <t>Geliefert</t>
        </is>
      </c>
    </row>
    <row r="119">
      <c r="A119" s="24" t="inlineStr">
        <is>
          <t>ORD-2117</t>
        </is>
      </c>
      <c r="B119" s="25" t="n">
        <v>45926</v>
      </c>
      <c r="C119" s="24" t="inlineStr">
        <is>
          <t>Cust-15</t>
        </is>
      </c>
      <c r="D119" s="24" t="inlineStr">
        <is>
          <t>Wiederverkäufer</t>
        </is>
      </c>
      <c r="E119" s="26" t="n">
        <v>457</v>
      </c>
      <c r="F119" s="27" t="n">
        <v>10</v>
      </c>
      <c r="G119" s="24" t="inlineStr">
        <is>
          <t>Karte</t>
        </is>
      </c>
      <c r="H119" s="24" t="inlineStr">
        <is>
          <t>Geliefert</t>
        </is>
      </c>
    </row>
    <row r="120">
      <c r="A120" s="24" t="inlineStr">
        <is>
          <t>ORD-2118</t>
        </is>
      </c>
      <c r="B120" s="25" t="n">
        <v>45828</v>
      </c>
      <c r="C120" s="24" t="inlineStr">
        <is>
          <t>Cust-36</t>
        </is>
      </c>
      <c r="D120" s="24" t="inlineStr">
        <is>
          <t>Online</t>
        </is>
      </c>
      <c r="E120" s="26" t="n">
        <v>3575</v>
      </c>
      <c r="F120" s="27" t="n">
        <v>10</v>
      </c>
      <c r="G120" s="24" t="inlineStr">
        <is>
          <t>Karte</t>
        </is>
      </c>
      <c r="H120" s="24" t="inlineStr">
        <is>
          <t>In Bearbeitung</t>
        </is>
      </c>
    </row>
    <row r="121">
      <c r="A121" s="24" t="inlineStr">
        <is>
          <t>ORD-2119</t>
        </is>
      </c>
      <c r="B121" s="25" t="n">
        <v>45696</v>
      </c>
      <c r="C121" s="24" t="inlineStr">
        <is>
          <t>Cust-2</t>
        </is>
      </c>
      <c r="D121" s="24" t="inlineStr">
        <is>
          <t>Marktplatz</t>
        </is>
      </c>
      <c r="E121" s="26" t="n">
        <v>2695</v>
      </c>
      <c r="F121" s="27" t="n">
        <v>1</v>
      </c>
      <c r="G121" s="24" t="inlineStr">
        <is>
          <t>Überweisung</t>
        </is>
      </c>
      <c r="H121" s="24" t="inlineStr">
        <is>
          <t>Geliefert</t>
        </is>
      </c>
    </row>
    <row r="122">
      <c r="A122" s="24" t="inlineStr">
        <is>
          <t>ORD-2120</t>
        </is>
      </c>
      <c r="B122" s="25" t="n">
        <v>45735</v>
      </c>
      <c r="C122" s="24" t="inlineStr">
        <is>
          <t>Cust-14</t>
        </is>
      </c>
      <c r="D122" s="24" t="inlineStr">
        <is>
          <t>Filiale</t>
        </is>
      </c>
      <c r="E122" s="26" t="n">
        <v>4371</v>
      </c>
      <c r="F122" s="27" t="n">
        <v>8</v>
      </c>
      <c r="G122" s="24" t="inlineStr">
        <is>
          <t>Karte</t>
        </is>
      </c>
      <c r="H122" s="24" t="inlineStr">
        <is>
          <t>In Bearbeitung</t>
        </is>
      </c>
    </row>
    <row r="123">
      <c r="A123" s="24" t="inlineStr">
        <is>
          <t>ORD-2121</t>
        </is>
      </c>
      <c r="B123" s="25" t="n">
        <v>45803</v>
      </c>
      <c r="C123" s="24" t="inlineStr">
        <is>
          <t>Cust-42</t>
        </is>
      </c>
      <c r="D123" s="24" t="inlineStr">
        <is>
          <t>Filiale</t>
        </is>
      </c>
      <c r="E123" s="26" t="n">
        <v>2484</v>
      </c>
      <c r="F123" s="27" t="n">
        <v>9</v>
      </c>
      <c r="G123" s="24" t="inlineStr">
        <is>
          <t>Nachnahme</t>
        </is>
      </c>
      <c r="H123" s="24" t="inlineStr">
        <is>
          <t>Offen</t>
        </is>
      </c>
    </row>
    <row r="124">
      <c r="A124" s="24" t="inlineStr">
        <is>
          <t>ORD-2122</t>
        </is>
      </c>
      <c r="B124" s="25" t="n">
        <v>45676</v>
      </c>
      <c r="C124" s="24" t="inlineStr">
        <is>
          <t>Cust-32</t>
        </is>
      </c>
      <c r="D124" s="24" t="inlineStr">
        <is>
          <t>Filiale</t>
        </is>
      </c>
      <c r="E124" s="26" t="n">
        <v>3550</v>
      </c>
      <c r="F124" s="27" t="n">
        <v>2</v>
      </c>
      <c r="G124" s="24" t="inlineStr">
        <is>
          <t>Nachnahme</t>
        </is>
      </c>
      <c r="H124" s="24" t="inlineStr">
        <is>
          <t>Versandt</t>
        </is>
      </c>
    </row>
    <row r="125">
      <c r="A125" s="24" t="inlineStr">
        <is>
          <t>ORD-2123</t>
        </is>
      </c>
      <c r="B125" s="25" t="n">
        <v>45770</v>
      </c>
      <c r="C125" s="24" t="inlineStr">
        <is>
          <t>Cust-17</t>
        </is>
      </c>
      <c r="D125" s="24" t="inlineStr">
        <is>
          <t>Online</t>
        </is>
      </c>
      <c r="E125" s="26" t="n">
        <v>1993</v>
      </c>
      <c r="F125" s="27" t="n">
        <v>10</v>
      </c>
      <c r="G125" s="24" t="inlineStr">
        <is>
          <t>Karte</t>
        </is>
      </c>
      <c r="H125" s="24" t="inlineStr">
        <is>
          <t>In Bearbeitung</t>
        </is>
      </c>
    </row>
    <row r="126">
      <c r="A126" s="24" t="inlineStr">
        <is>
          <t>ORD-2124</t>
        </is>
      </c>
      <c r="B126" s="25" t="n">
        <v>45783</v>
      </c>
      <c r="C126" s="24" t="inlineStr">
        <is>
          <t>Cust-34</t>
        </is>
      </c>
      <c r="D126" s="24" t="inlineStr">
        <is>
          <t>Filiale</t>
        </is>
      </c>
      <c r="E126" s="26" t="n">
        <v>4311</v>
      </c>
      <c r="F126" s="27" t="n">
        <v>12</v>
      </c>
      <c r="G126" s="24" t="inlineStr">
        <is>
          <t>Überweisung</t>
        </is>
      </c>
      <c r="H126" s="24" t="inlineStr">
        <is>
          <t>Geliefert</t>
        </is>
      </c>
    </row>
    <row r="127">
      <c r="A127" s="24" t="inlineStr">
        <is>
          <t>ORD-2125</t>
        </is>
      </c>
      <c r="B127" s="25" t="n">
        <v>45662</v>
      </c>
      <c r="C127" s="24" t="inlineStr">
        <is>
          <t>Cust-27</t>
        </is>
      </c>
      <c r="D127" s="24" t="inlineStr">
        <is>
          <t>Filiale</t>
        </is>
      </c>
      <c r="E127" s="26" t="n">
        <v>4063</v>
      </c>
      <c r="F127" s="27" t="n">
        <v>2</v>
      </c>
      <c r="G127" s="24" t="inlineStr">
        <is>
          <t>Überweisung</t>
        </is>
      </c>
      <c r="H127" s="24" t="inlineStr">
        <is>
          <t>Geliefert</t>
        </is>
      </c>
    </row>
    <row r="128">
      <c r="A128" s="24" t="inlineStr">
        <is>
          <t>ORD-2126</t>
        </is>
      </c>
      <c r="B128" s="25" t="n">
        <v>45944</v>
      </c>
      <c r="C128" s="24" t="inlineStr">
        <is>
          <t>Cust-58</t>
        </is>
      </c>
      <c r="D128" s="24" t="inlineStr">
        <is>
          <t>Online</t>
        </is>
      </c>
      <c r="E128" s="26" t="n">
        <v>3295</v>
      </c>
      <c r="F128" s="27" t="n">
        <v>8</v>
      </c>
      <c r="G128" s="24" t="inlineStr">
        <is>
          <t>Karte</t>
        </is>
      </c>
      <c r="H128" s="24" t="inlineStr">
        <is>
          <t>In Bearbeitung</t>
        </is>
      </c>
    </row>
    <row r="129">
      <c r="A129" s="24" t="inlineStr">
        <is>
          <t>ORD-2127</t>
        </is>
      </c>
      <c r="B129" s="25" t="n">
        <v>45722</v>
      </c>
      <c r="C129" s="24" t="inlineStr">
        <is>
          <t>Cust-11</t>
        </is>
      </c>
      <c r="D129" s="24" t="inlineStr">
        <is>
          <t>Online</t>
        </is>
      </c>
      <c r="E129" s="26" t="n">
        <v>4010</v>
      </c>
      <c r="F129" s="27" t="n">
        <v>4</v>
      </c>
      <c r="G129" s="24" t="inlineStr">
        <is>
          <t>Überweisung</t>
        </is>
      </c>
      <c r="H129" s="24" t="inlineStr">
        <is>
          <t>Versandt</t>
        </is>
      </c>
    </row>
    <row r="130">
      <c r="A130" s="24" t="inlineStr">
        <is>
          <t>ORD-2128</t>
        </is>
      </c>
      <c r="B130" s="25" t="n">
        <v>45996</v>
      </c>
      <c r="C130" s="24" t="inlineStr">
        <is>
          <t>Cust-58</t>
        </is>
      </c>
      <c r="D130" s="24" t="inlineStr">
        <is>
          <t>Wiederverkäufer</t>
        </is>
      </c>
      <c r="E130" s="26" t="n">
        <v>1040</v>
      </c>
      <c r="F130" s="27" t="n">
        <v>10</v>
      </c>
      <c r="G130" s="24" t="inlineStr">
        <is>
          <t>Überweisung</t>
        </is>
      </c>
      <c r="H130" s="24" t="inlineStr">
        <is>
          <t>Offen</t>
        </is>
      </c>
    </row>
    <row r="131">
      <c r="A131" s="24" t="inlineStr">
        <is>
          <t>ORD-2129</t>
        </is>
      </c>
      <c r="B131" s="25" t="n">
        <v>45702</v>
      </c>
      <c r="C131" s="24" t="inlineStr">
        <is>
          <t>Cust-39</t>
        </is>
      </c>
      <c r="D131" s="24" t="inlineStr">
        <is>
          <t>Online</t>
        </is>
      </c>
      <c r="E131" s="26" t="n">
        <v>3339</v>
      </c>
      <c r="F131" s="27" t="n">
        <v>2</v>
      </c>
      <c r="G131" s="24" t="inlineStr">
        <is>
          <t>Karte</t>
        </is>
      </c>
      <c r="H131" s="24" t="inlineStr">
        <is>
          <t>Retoure</t>
        </is>
      </c>
    </row>
    <row r="132">
      <c r="A132" s="24" t="inlineStr">
        <is>
          <t>ORD-2130</t>
        </is>
      </c>
      <c r="B132" s="25" t="n">
        <v>45759</v>
      </c>
      <c r="C132" s="24" t="inlineStr">
        <is>
          <t>Cust-55</t>
        </is>
      </c>
      <c r="D132" s="24" t="inlineStr">
        <is>
          <t>Online</t>
        </is>
      </c>
      <c r="E132" s="26" t="n">
        <v>2798</v>
      </c>
      <c r="F132" s="27" t="n">
        <v>5</v>
      </c>
      <c r="G132" s="24" t="inlineStr">
        <is>
          <t>Überweisung</t>
        </is>
      </c>
      <c r="H132" s="24" t="inlineStr">
        <is>
          <t>Versandt</t>
        </is>
      </c>
    </row>
    <row r="133">
      <c r="A133" s="24" t="inlineStr">
        <is>
          <t>ORD-2131</t>
        </is>
      </c>
      <c r="B133" s="25" t="n">
        <v>45704</v>
      </c>
      <c r="C133" s="24" t="inlineStr">
        <is>
          <t>Cust-36</t>
        </is>
      </c>
      <c r="D133" s="24" t="inlineStr">
        <is>
          <t>Filiale</t>
        </is>
      </c>
      <c r="E133" s="26" t="n">
        <v>4093</v>
      </c>
      <c r="F133" s="27" t="n">
        <v>6</v>
      </c>
      <c r="G133" s="24" t="inlineStr">
        <is>
          <t>Karte</t>
        </is>
      </c>
      <c r="H133" s="24" t="inlineStr">
        <is>
          <t>Geliefert</t>
        </is>
      </c>
    </row>
    <row r="134">
      <c r="A134" s="24" t="inlineStr">
        <is>
          <t>ORD-2132</t>
        </is>
      </c>
      <c r="B134" s="25" t="n">
        <v>45839</v>
      </c>
      <c r="C134" s="24" t="inlineStr">
        <is>
          <t>Cust-54</t>
        </is>
      </c>
      <c r="D134" s="24" t="inlineStr">
        <is>
          <t>Online</t>
        </is>
      </c>
      <c r="E134" s="26" t="n">
        <v>3351</v>
      </c>
      <c r="F134" s="27" t="n">
        <v>5</v>
      </c>
      <c r="G134" s="24" t="inlineStr">
        <is>
          <t>Überweisung</t>
        </is>
      </c>
      <c r="H134" s="24" t="inlineStr">
        <is>
          <t>Geliefert</t>
        </is>
      </c>
    </row>
    <row r="135">
      <c r="A135" s="24" t="inlineStr">
        <is>
          <t>ORD-2133</t>
        </is>
      </c>
      <c r="B135" s="25" t="n">
        <v>45778</v>
      </c>
      <c r="C135" s="24" t="inlineStr">
        <is>
          <t>Cust-8</t>
        </is>
      </c>
      <c r="D135" s="24" t="inlineStr">
        <is>
          <t>Filiale</t>
        </is>
      </c>
      <c r="E135" s="26" t="n">
        <v>241</v>
      </c>
      <c r="F135" s="27" t="n">
        <v>8</v>
      </c>
      <c r="G135" s="24" t="inlineStr">
        <is>
          <t>Überweisung</t>
        </is>
      </c>
      <c r="H135" s="24" t="inlineStr">
        <is>
          <t>Geliefert</t>
        </is>
      </c>
    </row>
    <row r="136">
      <c r="A136" s="24" t="inlineStr">
        <is>
          <t>ORD-2134</t>
        </is>
      </c>
      <c r="B136" s="25" t="n">
        <v>45700</v>
      </c>
      <c r="C136" s="24" t="inlineStr">
        <is>
          <t>Cust-49</t>
        </is>
      </c>
      <c r="D136" s="24" t="inlineStr">
        <is>
          <t>Filiale</t>
        </is>
      </c>
      <c r="E136" s="26" t="n">
        <v>2093</v>
      </c>
      <c r="F136" s="27" t="n">
        <v>4</v>
      </c>
      <c r="G136" s="24" t="inlineStr">
        <is>
          <t>Nachnahme</t>
        </is>
      </c>
      <c r="H136" s="24" t="inlineStr">
        <is>
          <t>Geliefert</t>
        </is>
      </c>
    </row>
    <row r="137">
      <c r="A137" s="24" t="inlineStr">
        <is>
          <t>ORD-2135</t>
        </is>
      </c>
      <c r="B137" s="25" t="n">
        <v>45793</v>
      </c>
      <c r="C137" s="24" t="inlineStr">
        <is>
          <t>Cust-55</t>
        </is>
      </c>
      <c r="D137" s="24" t="inlineStr">
        <is>
          <t>Online</t>
        </is>
      </c>
      <c r="E137" s="26" t="n">
        <v>2377</v>
      </c>
      <c r="F137" s="27" t="n">
        <v>10</v>
      </c>
      <c r="G137" s="24" t="inlineStr">
        <is>
          <t>Überweisung</t>
        </is>
      </c>
      <c r="H137" s="24" t="inlineStr">
        <is>
          <t>Versandt</t>
        </is>
      </c>
    </row>
    <row r="138">
      <c r="A138" s="24" t="inlineStr">
        <is>
          <t>ORD-2136</t>
        </is>
      </c>
      <c r="B138" s="25" t="n">
        <v>45743</v>
      </c>
      <c r="C138" s="24" t="inlineStr">
        <is>
          <t>Cust-9</t>
        </is>
      </c>
      <c r="D138" s="24" t="inlineStr">
        <is>
          <t>Wiederverkäufer</t>
        </is>
      </c>
      <c r="E138" s="26" t="n">
        <v>2758</v>
      </c>
      <c r="F138" s="27" t="n">
        <v>8</v>
      </c>
      <c r="G138" s="24" t="inlineStr">
        <is>
          <t>Nachnahme</t>
        </is>
      </c>
      <c r="H138" s="24" t="inlineStr">
        <is>
          <t>Retoure</t>
        </is>
      </c>
    </row>
    <row r="139">
      <c r="A139" s="24" t="inlineStr">
        <is>
          <t>ORD-2137</t>
        </is>
      </c>
      <c r="B139" s="25" t="n">
        <v>45862</v>
      </c>
      <c r="C139" s="24" t="inlineStr">
        <is>
          <t>Cust-47</t>
        </is>
      </c>
      <c r="D139" s="24" t="inlineStr">
        <is>
          <t>Wiederverkäufer</t>
        </is>
      </c>
      <c r="E139" s="26" t="n">
        <v>4366</v>
      </c>
      <c r="F139" s="27" t="n">
        <v>2</v>
      </c>
      <c r="G139" s="24" t="inlineStr">
        <is>
          <t>Überweisung</t>
        </is>
      </c>
      <c r="H139" s="24" t="inlineStr">
        <is>
          <t>Retoure</t>
        </is>
      </c>
    </row>
    <row r="140">
      <c r="A140" s="24" t="inlineStr">
        <is>
          <t>ORD-2138</t>
        </is>
      </c>
      <c r="B140" s="25" t="n">
        <v>46014</v>
      </c>
      <c r="C140" s="24" t="inlineStr">
        <is>
          <t>Cust-42</t>
        </is>
      </c>
      <c r="D140" s="24" t="inlineStr">
        <is>
          <t>Wiederverkäufer</t>
        </is>
      </c>
      <c r="E140" s="26" t="n">
        <v>2972</v>
      </c>
      <c r="F140" s="27" t="n">
        <v>1</v>
      </c>
      <c r="G140" s="24" t="inlineStr">
        <is>
          <t>Überweisung</t>
        </is>
      </c>
      <c r="H140" s="24" t="inlineStr">
        <is>
          <t>Versandt</t>
        </is>
      </c>
    </row>
    <row r="141">
      <c r="A141" s="24" t="inlineStr">
        <is>
          <t>ORD-2139</t>
        </is>
      </c>
      <c r="B141" s="25" t="n">
        <v>45889</v>
      </c>
      <c r="C141" s="24" t="inlineStr">
        <is>
          <t>Cust-17</t>
        </is>
      </c>
      <c r="D141" s="24" t="inlineStr">
        <is>
          <t>Online</t>
        </is>
      </c>
      <c r="E141" s="26" t="n">
        <v>2655</v>
      </c>
      <c r="F141" s="27" t="n">
        <v>7</v>
      </c>
      <c r="G141" s="24" t="inlineStr">
        <is>
          <t>Karte</t>
        </is>
      </c>
      <c r="H141" s="24" t="inlineStr">
        <is>
          <t>Geliefert</t>
        </is>
      </c>
    </row>
    <row r="142">
      <c r="A142" s="24" t="inlineStr">
        <is>
          <t>ORD-2140</t>
        </is>
      </c>
      <c r="B142" s="25" t="n">
        <v>45732</v>
      </c>
      <c r="C142" s="24" t="inlineStr">
        <is>
          <t>Cust-44</t>
        </is>
      </c>
      <c r="D142" s="24" t="inlineStr">
        <is>
          <t>Online</t>
        </is>
      </c>
      <c r="E142" s="26" t="n">
        <v>2583</v>
      </c>
      <c r="F142" s="27" t="n">
        <v>11</v>
      </c>
      <c r="G142" s="24" t="inlineStr">
        <is>
          <t>Überweisung</t>
        </is>
      </c>
      <c r="H142" s="24" t="inlineStr">
        <is>
          <t>Versandt</t>
        </is>
      </c>
    </row>
    <row r="143">
      <c r="A143" s="24" t="inlineStr">
        <is>
          <t>ORD-2141</t>
        </is>
      </c>
      <c r="B143" s="25" t="n">
        <v>45957</v>
      </c>
      <c r="C143" s="24" t="inlineStr">
        <is>
          <t>Cust-16</t>
        </is>
      </c>
      <c r="D143" s="24" t="inlineStr">
        <is>
          <t>Online</t>
        </is>
      </c>
      <c r="E143" s="26" t="n">
        <v>2618</v>
      </c>
      <c r="F143" s="27" t="n">
        <v>1</v>
      </c>
      <c r="G143" s="24" t="inlineStr">
        <is>
          <t>Überweisung</t>
        </is>
      </c>
      <c r="H143" s="24" t="inlineStr">
        <is>
          <t>Retoure</t>
        </is>
      </c>
    </row>
    <row r="144">
      <c r="A144" s="24" t="inlineStr">
        <is>
          <t>ORD-2142</t>
        </is>
      </c>
      <c r="B144" s="25" t="n">
        <v>45786</v>
      </c>
      <c r="C144" s="24" t="inlineStr">
        <is>
          <t>Cust-26</t>
        </is>
      </c>
      <c r="D144" s="24" t="inlineStr">
        <is>
          <t>Filiale</t>
        </is>
      </c>
      <c r="E144" s="26" t="n">
        <v>2992</v>
      </c>
      <c r="F144" s="27" t="n">
        <v>8</v>
      </c>
      <c r="G144" s="24" t="inlineStr">
        <is>
          <t>Überweisung</t>
        </is>
      </c>
      <c r="H144" s="24" t="inlineStr">
        <is>
          <t>In Bearbeitung</t>
        </is>
      </c>
    </row>
    <row r="145">
      <c r="A145" s="24" t="inlineStr">
        <is>
          <t>ORD-2143</t>
        </is>
      </c>
      <c r="B145" s="25" t="n">
        <v>45969</v>
      </c>
      <c r="C145" s="24" t="inlineStr">
        <is>
          <t>Cust-23</t>
        </is>
      </c>
      <c r="D145" s="24" t="inlineStr">
        <is>
          <t>Wiederverkäufer</t>
        </is>
      </c>
      <c r="E145" s="26" t="n">
        <v>4032</v>
      </c>
      <c r="F145" s="27" t="n">
        <v>2</v>
      </c>
      <c r="G145" s="24" t="inlineStr">
        <is>
          <t>Karte</t>
        </is>
      </c>
      <c r="H145" s="24" t="inlineStr">
        <is>
          <t>Geliefert</t>
        </is>
      </c>
    </row>
    <row r="146">
      <c r="A146" s="24" t="inlineStr">
        <is>
          <t>ORD-2144</t>
        </is>
      </c>
      <c r="B146" s="25" t="n">
        <v>45769</v>
      </c>
      <c r="C146" s="24" t="inlineStr">
        <is>
          <t>Cust-20</t>
        </is>
      </c>
      <c r="D146" s="24" t="inlineStr">
        <is>
          <t>Filiale</t>
        </is>
      </c>
      <c r="E146" s="26" t="n">
        <v>2753</v>
      </c>
      <c r="F146" s="27" t="n">
        <v>8</v>
      </c>
      <c r="G146" s="24" t="inlineStr">
        <is>
          <t>Überweisung</t>
        </is>
      </c>
      <c r="H146" s="24" t="inlineStr">
        <is>
          <t>Retoure</t>
        </is>
      </c>
    </row>
    <row r="147">
      <c r="A147" s="24" t="inlineStr">
        <is>
          <t>ORD-2145</t>
        </is>
      </c>
      <c r="B147" s="25" t="n">
        <v>45893</v>
      </c>
      <c r="C147" s="24" t="inlineStr">
        <is>
          <t>Cust-20</t>
        </is>
      </c>
      <c r="D147" s="24" t="inlineStr">
        <is>
          <t>Online</t>
        </is>
      </c>
      <c r="E147" s="26" t="n">
        <v>893</v>
      </c>
      <c r="F147" s="27" t="n">
        <v>9</v>
      </c>
      <c r="G147" s="24" t="inlineStr">
        <is>
          <t>Nachnahme</t>
        </is>
      </c>
      <c r="H147" s="24" t="inlineStr">
        <is>
          <t>Versandt</t>
        </is>
      </c>
    </row>
    <row r="148">
      <c r="A148" s="24" t="inlineStr">
        <is>
          <t>ORD-2146</t>
        </is>
      </c>
      <c r="B148" s="25" t="n">
        <v>45671</v>
      </c>
      <c r="C148" s="24" t="inlineStr">
        <is>
          <t>Cust-50</t>
        </is>
      </c>
      <c r="D148" s="24" t="inlineStr">
        <is>
          <t>Wiederverkäufer</t>
        </is>
      </c>
      <c r="E148" s="26" t="n">
        <v>2633</v>
      </c>
      <c r="F148" s="27" t="n">
        <v>11</v>
      </c>
      <c r="G148" s="24" t="inlineStr">
        <is>
          <t>Karte</t>
        </is>
      </c>
      <c r="H148" s="24" t="inlineStr">
        <is>
          <t>Retoure</t>
        </is>
      </c>
    </row>
    <row r="149">
      <c r="A149" s="24" t="inlineStr">
        <is>
          <t>ORD-2147</t>
        </is>
      </c>
      <c r="B149" s="25" t="n">
        <v>45969</v>
      </c>
      <c r="C149" s="24" t="inlineStr">
        <is>
          <t>Cust-44</t>
        </is>
      </c>
      <c r="D149" s="24" t="inlineStr">
        <is>
          <t>Wiederverkäufer</t>
        </is>
      </c>
      <c r="E149" s="26" t="n">
        <v>2223</v>
      </c>
      <c r="F149" s="27" t="n">
        <v>2</v>
      </c>
      <c r="G149" s="24" t="inlineStr">
        <is>
          <t>Karte</t>
        </is>
      </c>
      <c r="H149" s="24" t="inlineStr">
        <is>
          <t>In Bearbeitung</t>
        </is>
      </c>
    </row>
    <row r="150">
      <c r="A150" s="24" t="inlineStr">
        <is>
          <t>ORD-2148</t>
        </is>
      </c>
      <c r="B150" s="25" t="n">
        <v>45821</v>
      </c>
      <c r="C150" s="24" t="inlineStr">
        <is>
          <t>Cust-8</t>
        </is>
      </c>
      <c r="D150" s="24" t="inlineStr">
        <is>
          <t>Online</t>
        </is>
      </c>
      <c r="E150" s="26" t="n">
        <v>725</v>
      </c>
      <c r="F150" s="27" t="n">
        <v>6</v>
      </c>
      <c r="G150" s="24" t="inlineStr">
        <is>
          <t>Überweisung</t>
        </is>
      </c>
      <c r="H150" s="24" t="inlineStr">
        <is>
          <t>Geliefert</t>
        </is>
      </c>
    </row>
    <row r="151">
      <c r="A151" s="24" t="inlineStr">
        <is>
          <t>ORD-2149</t>
        </is>
      </c>
      <c r="B151" s="25" t="n">
        <v>45809</v>
      </c>
      <c r="C151" s="24" t="inlineStr">
        <is>
          <t>Cust-11</t>
        </is>
      </c>
      <c r="D151" s="24" t="inlineStr">
        <is>
          <t>Filiale</t>
        </is>
      </c>
      <c r="E151" s="26" t="n">
        <v>137</v>
      </c>
      <c r="F151" s="27" t="n">
        <v>12</v>
      </c>
      <c r="G151" s="24" t="inlineStr">
        <is>
          <t>Nachnahme</t>
        </is>
      </c>
      <c r="H151" s="24" t="inlineStr">
        <is>
          <t>Offen</t>
        </is>
      </c>
    </row>
  </sheetData>
  <autoFilter ref="A1:H151"/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9" customWidth="1" min="2" max="2"/>
    <col width="13" customWidth="1" min="3" max="3"/>
    <col width="2" customWidth="1" min="4" max="4"/>
    <col width="13" customWidth="1" min="5" max="5"/>
    <col width="9" customWidth="1" min="6" max="6"/>
    <col width="13" customWidth="1" min="7" max="7"/>
    <col width="2" customWidth="1" min="8" max="8"/>
    <col width="10" customWidth="1" min="9" max="9"/>
    <col width="11" customWidth="1" min="10" max="10"/>
    <col width="13" customWidth="1" min="11" max="11"/>
    <col width="11" customWidth="1" min="12" max="12"/>
  </cols>
  <sheetData>
    <row r="1">
      <c r="A1" s="23" t="inlineStr">
        <is>
          <t>STATUS</t>
        </is>
      </c>
      <c r="B1" s="23" t="inlineStr">
        <is>
          <t>ANZAHL</t>
        </is>
      </c>
      <c r="C1" s="23" t="inlineStr">
        <is>
          <t>BETRAG</t>
        </is>
      </c>
      <c r="E1" s="23" t="inlineStr">
        <is>
          <t>KANAL</t>
        </is>
      </c>
      <c r="F1" s="23" t="inlineStr">
        <is>
          <t>ANZAHL</t>
        </is>
      </c>
      <c r="G1" s="23" t="inlineStr">
        <is>
          <t>UMSATZ</t>
        </is>
      </c>
      <c r="I1" s="23" t="inlineStr">
        <is>
          <t>MONAT</t>
        </is>
      </c>
      <c r="J1" s="23" t="inlineStr">
        <is>
          <t>AUFTRÄGE</t>
        </is>
      </c>
      <c r="K1" s="23" t="inlineStr">
        <is>
          <t>UMSATZ</t>
        </is>
      </c>
    </row>
    <row r="2">
      <c r="A2" s="28" t="inlineStr">
        <is>
          <t>Offen</t>
        </is>
      </c>
      <c r="B2" s="29">
        <f>COUNTIFS('Daten'!$H$2:$H$5000,"Offen")</f>
        <v/>
      </c>
      <c r="C2" s="30">
        <f>SUMIFS('Daten'!$E$2:$E$5000,'Daten'!$H$2:$H$5000,"Offen")</f>
        <v/>
      </c>
      <c r="E2" s="28" t="inlineStr">
        <is>
          <t>Online</t>
        </is>
      </c>
      <c r="F2" s="29">
        <f>COUNTIFS('Daten'!$D$2:$D$5000,"Online")</f>
        <v/>
      </c>
      <c r="G2" s="30">
        <f>SUMIFS('Daten'!$E$2:$E$5000,'Daten'!$D$2:$D$5000,"Online")</f>
        <v/>
      </c>
      <c r="I2" s="28" t="inlineStr">
        <is>
          <t>Jan</t>
        </is>
      </c>
      <c r="J2" s="29">
        <f>COUNTIFS('Daten'!$B$2:$B$5000,"&gt;="&amp;$L2,'Daten'!$B$2:$B$5000,"&lt;="&amp;EOMONTH($L2,0))</f>
        <v/>
      </c>
      <c r="K2" s="30">
        <f>SUMIFS('Daten'!$E$2:$E$5000,'Daten'!$B$2:$B$5000,"&gt;="&amp;$L2,'Daten'!$B$2:$B$5000,"&lt;="&amp;EOMONTH($L2,0))</f>
        <v/>
      </c>
      <c r="L2" s="31" t="n">
        <v>45658</v>
      </c>
    </row>
    <row r="3">
      <c r="A3" s="28" t="inlineStr">
        <is>
          <t>In Bearbeitung</t>
        </is>
      </c>
      <c r="B3" s="29">
        <f>COUNTIFS('Daten'!$H$2:$H$5000,"In Bearbeitung")</f>
        <v/>
      </c>
      <c r="C3" s="30">
        <f>SUMIFS('Daten'!$E$2:$E$5000,'Daten'!$H$2:$H$5000,"In Bearbeitung")</f>
        <v/>
      </c>
      <c r="E3" s="28" t="inlineStr">
        <is>
          <t>Filiale</t>
        </is>
      </c>
      <c r="F3" s="29">
        <f>COUNTIFS('Daten'!$D$2:$D$5000,"Filiale")</f>
        <v/>
      </c>
      <c r="G3" s="30">
        <f>SUMIFS('Daten'!$E$2:$E$5000,'Daten'!$D$2:$D$5000,"Filiale")</f>
        <v/>
      </c>
      <c r="I3" s="28" t="inlineStr">
        <is>
          <t>Feb</t>
        </is>
      </c>
      <c r="J3" s="29">
        <f>COUNTIFS('Daten'!$B$2:$B$5000,"&gt;="&amp;$L3,'Daten'!$B$2:$B$5000,"&lt;="&amp;EOMONTH($L3,0))</f>
        <v/>
      </c>
      <c r="K3" s="30">
        <f>SUMIFS('Daten'!$E$2:$E$5000,'Daten'!$B$2:$B$5000,"&gt;="&amp;$L3,'Daten'!$B$2:$B$5000,"&lt;="&amp;EOMONTH($L3,0))</f>
        <v/>
      </c>
      <c r="L3" s="31" t="n">
        <v>45689</v>
      </c>
    </row>
    <row r="4">
      <c r="A4" s="28" t="inlineStr">
        <is>
          <t>Versandt</t>
        </is>
      </c>
      <c r="B4" s="29">
        <f>COUNTIFS('Daten'!$H$2:$H$5000,"Versandt")</f>
        <v/>
      </c>
      <c r="C4" s="30">
        <f>SUMIFS('Daten'!$E$2:$E$5000,'Daten'!$H$2:$H$5000,"Versandt")</f>
        <v/>
      </c>
      <c r="E4" s="28" t="inlineStr">
        <is>
          <t>Wiederverkäufer</t>
        </is>
      </c>
      <c r="F4" s="29">
        <f>COUNTIFS('Daten'!$D$2:$D$5000,"Wiederverkäufer")</f>
        <v/>
      </c>
      <c r="G4" s="30">
        <f>SUMIFS('Daten'!$E$2:$E$5000,'Daten'!$D$2:$D$5000,"Wiederverkäufer")</f>
        <v/>
      </c>
      <c r="I4" s="28" t="inlineStr">
        <is>
          <t>Mär</t>
        </is>
      </c>
      <c r="J4" s="29">
        <f>COUNTIFS('Daten'!$B$2:$B$5000,"&gt;="&amp;$L4,'Daten'!$B$2:$B$5000,"&lt;="&amp;EOMONTH($L4,0))</f>
        <v/>
      </c>
      <c r="K4" s="30">
        <f>SUMIFS('Daten'!$E$2:$E$5000,'Daten'!$B$2:$B$5000,"&gt;="&amp;$L4,'Daten'!$B$2:$B$5000,"&lt;="&amp;EOMONTH($L4,0))</f>
        <v/>
      </c>
      <c r="L4" s="31" t="n">
        <v>45717</v>
      </c>
    </row>
    <row r="5">
      <c r="A5" s="28" t="inlineStr">
        <is>
          <t>Geliefert</t>
        </is>
      </c>
      <c r="B5" s="29">
        <f>COUNTIFS('Daten'!$H$2:$H$5000,"Geliefert")</f>
        <v/>
      </c>
      <c r="C5" s="30">
        <f>SUMIFS('Daten'!$E$2:$E$5000,'Daten'!$H$2:$H$5000,"Geliefert")</f>
        <v/>
      </c>
      <c r="E5" s="28" t="inlineStr">
        <is>
          <t>Marktplatz</t>
        </is>
      </c>
      <c r="F5" s="29">
        <f>COUNTIFS('Daten'!$D$2:$D$5000,"Marktplatz")</f>
        <v/>
      </c>
      <c r="G5" s="30">
        <f>SUMIFS('Daten'!$E$2:$E$5000,'Daten'!$D$2:$D$5000,"Marktplatz")</f>
        <v/>
      </c>
      <c r="I5" s="28" t="inlineStr">
        <is>
          <t>Apr</t>
        </is>
      </c>
      <c r="J5" s="29">
        <f>COUNTIFS('Daten'!$B$2:$B$5000,"&gt;="&amp;$L5,'Daten'!$B$2:$B$5000,"&lt;="&amp;EOMONTH($L5,0))</f>
        <v/>
      </c>
      <c r="K5" s="30">
        <f>SUMIFS('Daten'!$E$2:$E$5000,'Daten'!$B$2:$B$5000,"&gt;="&amp;$L5,'Daten'!$B$2:$B$5000,"&lt;="&amp;EOMONTH($L5,0))</f>
        <v/>
      </c>
      <c r="L5" s="31" t="n">
        <v>45748</v>
      </c>
    </row>
    <row r="6">
      <c r="A6" s="28" t="inlineStr">
        <is>
          <t>Retoure</t>
        </is>
      </c>
      <c r="B6" s="29">
        <f>COUNTIFS('Daten'!$H$2:$H$5000,"Retoure")</f>
        <v/>
      </c>
      <c r="C6" s="30">
        <f>SUMIFS('Daten'!$E$2:$E$5000,'Daten'!$H$2:$H$5000,"Retoure")</f>
        <v/>
      </c>
      <c r="I6" s="28" t="inlineStr">
        <is>
          <t>Mai</t>
        </is>
      </c>
      <c r="J6" s="29">
        <f>COUNTIFS('Daten'!$B$2:$B$5000,"&gt;="&amp;$L6,'Daten'!$B$2:$B$5000,"&lt;="&amp;EOMONTH($L6,0))</f>
        <v/>
      </c>
      <c r="K6" s="30">
        <f>SUMIFS('Daten'!$E$2:$E$5000,'Daten'!$B$2:$B$5000,"&gt;="&amp;$L6,'Daten'!$B$2:$B$5000,"&lt;="&amp;EOMONTH($L6,0))</f>
        <v/>
      </c>
      <c r="L6" s="31" t="n">
        <v>45778</v>
      </c>
    </row>
    <row r="7">
      <c r="I7" s="28" t="inlineStr">
        <is>
          <t>Jun</t>
        </is>
      </c>
      <c r="J7" s="29">
        <f>COUNTIFS('Daten'!$B$2:$B$5000,"&gt;="&amp;$L7,'Daten'!$B$2:$B$5000,"&lt;="&amp;EOMONTH($L7,0))</f>
        <v/>
      </c>
      <c r="K7" s="30">
        <f>SUMIFS('Daten'!$E$2:$E$5000,'Daten'!$B$2:$B$5000,"&gt;="&amp;$L7,'Daten'!$B$2:$B$5000,"&lt;="&amp;EOMONTH($L7,0))</f>
        <v/>
      </c>
      <c r="L7" s="31" t="n">
        <v>45809</v>
      </c>
    </row>
    <row r="8">
      <c r="I8" s="28" t="inlineStr">
        <is>
          <t>Jul</t>
        </is>
      </c>
      <c r="J8" s="29">
        <f>COUNTIFS('Daten'!$B$2:$B$5000,"&gt;="&amp;$L8,'Daten'!$B$2:$B$5000,"&lt;="&amp;EOMONTH($L8,0))</f>
        <v/>
      </c>
      <c r="K8" s="30">
        <f>SUMIFS('Daten'!$E$2:$E$5000,'Daten'!$B$2:$B$5000,"&gt;="&amp;$L8,'Daten'!$B$2:$B$5000,"&lt;="&amp;EOMONTH($L8,0))</f>
        <v/>
      </c>
      <c r="L8" s="31" t="n">
        <v>45839</v>
      </c>
    </row>
    <row r="9">
      <c r="I9" s="28" t="inlineStr">
        <is>
          <t>Aug</t>
        </is>
      </c>
      <c r="J9" s="29">
        <f>COUNTIFS('Daten'!$B$2:$B$5000,"&gt;="&amp;$L9,'Daten'!$B$2:$B$5000,"&lt;="&amp;EOMONTH($L9,0))</f>
        <v/>
      </c>
      <c r="K9" s="30">
        <f>SUMIFS('Daten'!$E$2:$E$5000,'Daten'!$B$2:$B$5000,"&gt;="&amp;$L9,'Daten'!$B$2:$B$5000,"&lt;="&amp;EOMONTH($L9,0))</f>
        <v/>
      </c>
      <c r="L9" s="31" t="n">
        <v>45870</v>
      </c>
    </row>
    <row r="10">
      <c r="I10" s="28" t="inlineStr">
        <is>
          <t>Sep</t>
        </is>
      </c>
      <c r="J10" s="29">
        <f>COUNTIFS('Daten'!$B$2:$B$5000,"&gt;="&amp;$L10,'Daten'!$B$2:$B$5000,"&lt;="&amp;EOMONTH($L10,0))</f>
        <v/>
      </c>
      <c r="K10" s="30">
        <f>SUMIFS('Daten'!$E$2:$E$5000,'Daten'!$B$2:$B$5000,"&gt;="&amp;$L10,'Daten'!$B$2:$B$5000,"&lt;="&amp;EOMONTH($L10,0))</f>
        <v/>
      </c>
      <c r="L10" s="31" t="n">
        <v>45901</v>
      </c>
    </row>
    <row r="11">
      <c r="I11" s="28" t="inlineStr">
        <is>
          <t>Okt</t>
        </is>
      </c>
      <c r="J11" s="29">
        <f>COUNTIFS('Daten'!$B$2:$B$5000,"&gt;="&amp;$L11,'Daten'!$B$2:$B$5000,"&lt;="&amp;EOMONTH($L11,0))</f>
        <v/>
      </c>
      <c r="K11" s="30">
        <f>SUMIFS('Daten'!$E$2:$E$5000,'Daten'!$B$2:$B$5000,"&gt;="&amp;$L11,'Daten'!$B$2:$B$5000,"&lt;="&amp;EOMONTH($L11,0))</f>
        <v/>
      </c>
      <c r="L11" s="31" t="n">
        <v>45931</v>
      </c>
    </row>
    <row r="12">
      <c r="I12" s="28" t="inlineStr">
        <is>
          <t>Nov</t>
        </is>
      </c>
      <c r="J12" s="29">
        <f>COUNTIFS('Daten'!$B$2:$B$5000,"&gt;="&amp;$L12,'Daten'!$B$2:$B$5000,"&lt;="&amp;EOMONTH($L12,0))</f>
        <v/>
      </c>
      <c r="K12" s="30">
        <f>SUMIFS('Daten'!$E$2:$E$5000,'Daten'!$B$2:$B$5000,"&gt;="&amp;$L12,'Daten'!$B$2:$B$5000,"&lt;="&amp;EOMONTH($L12,0))</f>
        <v/>
      </c>
      <c r="L12" s="31" t="n">
        <v>45962</v>
      </c>
    </row>
    <row r="13">
      <c r="I13" s="28" t="inlineStr">
        <is>
          <t>Dez</t>
        </is>
      </c>
      <c r="J13" s="29">
        <f>COUNTIFS('Daten'!$B$2:$B$5000,"&gt;="&amp;$L13,'Daten'!$B$2:$B$5000,"&lt;="&amp;EOMONTH($L13,0))</f>
        <v/>
      </c>
      <c r="K13" s="30">
        <f>SUMIFS('Daten'!$E$2:$E$5000,'Daten'!$B$2:$B$5000,"&gt;="&amp;$L13,'Daten'!$B$2:$B$5000,"&lt;="&amp;EOMONTH($L13,0))</f>
        <v/>
      </c>
      <c r="L13" s="31" t="n">
        <v>45992</v>
      </c>
    </row>
    <row r="16">
      <c r="A16" s="32" t="inlineStr">
        <is>
          <t>KPI-BERECHNUNGEN</t>
        </is>
      </c>
      <c r="B16" s="33" t="n"/>
    </row>
    <row r="17">
      <c r="A17" s="34" t="inlineStr">
        <is>
          <t>Aufträge gesamt</t>
        </is>
      </c>
      <c r="B17" s="35">
        <f>COUNTA('Daten'!$A$2:$A$5000)</f>
        <v/>
      </c>
    </row>
    <row r="18">
      <c r="A18" s="34" t="inlineStr">
        <is>
          <t>Offen</t>
        </is>
      </c>
      <c r="B18" s="35">
        <f>COUNTIFS('Daten'!$H$2:$H$5000,"Offen")</f>
        <v/>
      </c>
    </row>
    <row r="19">
      <c r="A19" s="34" t="inlineStr">
        <is>
          <t>In Bearbeitung</t>
        </is>
      </c>
      <c r="B19" s="35">
        <f>COUNTIFS('Daten'!$H$2:$H$5000,"In Bearbeitung")</f>
        <v/>
      </c>
    </row>
    <row r="20">
      <c r="A20" s="34" t="inlineStr">
        <is>
          <t>Versandt</t>
        </is>
      </c>
      <c r="B20" s="35">
        <f>COUNTIFS('Daten'!$H$2:$H$5000,"Versandt")</f>
        <v/>
      </c>
    </row>
    <row r="21">
      <c r="A21" s="34" t="inlineStr">
        <is>
          <t>Geliefert</t>
        </is>
      </c>
      <c r="B21" s="35">
        <f>COUNTIFS('Daten'!$H$2:$H$5000,"Geliefert")</f>
        <v/>
      </c>
    </row>
    <row r="22">
      <c r="A22" s="34" t="inlineStr">
        <is>
          <t>Retoure</t>
        </is>
      </c>
      <c r="B22" s="35">
        <f>COUNTIFS('Daten'!$H$2:$H$5000,"Retoure")</f>
        <v/>
      </c>
    </row>
    <row r="23">
      <c r="A23" s="34" t="inlineStr">
        <is>
          <t>Umsatz gesamt</t>
        </is>
      </c>
      <c r="B23" s="36">
        <f>SUM('Daten'!$E$2:$E$5000)</f>
        <v/>
      </c>
    </row>
    <row r="24">
      <c r="A24" s="34" t="inlineStr">
        <is>
          <t>Ø Auftrag</t>
        </is>
      </c>
      <c r="B24" s="36">
        <f>IFERROR($B$23/$B$17,0)</f>
        <v/>
      </c>
    </row>
    <row r="25">
      <c r="A25" s="34" t="inlineStr">
        <is>
          <t>Lieferquote</t>
        </is>
      </c>
      <c r="B25" s="37">
        <f>IFERROR($B$21/$B$17,0)</f>
        <v/>
      </c>
    </row>
    <row r="26">
      <c r="A26" s="34" t="inlineStr">
        <is>
          <t>Retouren-Quote</t>
        </is>
      </c>
      <c r="B26" s="37">
        <f>IFERROR($B$22/$B$17,0)</f>
        <v/>
      </c>
    </row>
  </sheetData>
  <conditionalFormatting sqref="B2:B6">
    <cfRule type="dataBar" priority="1">
      <dataBar>
        <cfvo type="min"/>
        <cfvo type="max"/>
        <color rgb="00D97706"/>
      </dataBar>
    </cfRule>
  </conditionalFormatting>
  <conditionalFormatting sqref="F2:F5">
    <cfRule type="dataBar" priority="2">
      <dataBar>
        <cfvo type="min"/>
        <cfvo type="max"/>
        <color rgb="00059669"/>
      </dataBar>
    </cfRule>
  </conditionalFormatting>
  <conditionalFormatting sqref="J2:J13">
    <cfRule type="dataBar" priority="3">
      <dataBar>
        <cfvo type="min"/>
        <cfvo type="max"/>
        <color rgb="002563E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2026-06-02T15:44:52Z</dcterms:created>
  <dcterms:modified xmlns:dcterms="http://purl.org/dc/terms/" xmlns:xsi="http://www.w3.org/2001/XMLSchema-instance" xsi:type="dcterms:W3CDTF">2026-06-02T15:44:52Z</dcterms:modified>
</cp:coreProperties>
</file>