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'Daten'!$A$1:$H$251</definedName>
  </definedNames>
  <calcPr calcId="124519" fullCalcOnLoad="1"/>
</workbook>
</file>

<file path=xl/styles.xml><?xml version="1.0" encoding="utf-8"?>
<styleSheet xmlns="http://schemas.openxmlformats.org/spreadsheetml/2006/main">
  <numFmts count="7">
    <numFmt numFmtId="164" formatCode="yyyy-mm-dd"/>
    <numFmt numFmtId="165" formatCode="dd.mm.yyyy"/>
    <numFmt numFmtId="166" formatCode="#,##0;(#,##0)"/>
    <numFmt numFmtId="167" formatCode="#,##0&quot; €&quot;;(#,##0)&quot; €&quot;"/>
    <numFmt numFmtId="168" formatCode="mmm yyyy"/>
    <numFmt numFmtId="169" formatCode="0.0%"/>
    <numFmt numFmtId="170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10" fillId="3" borderId="6" applyAlignment="1" pivotButton="0" quotePrefix="0" xfId="0">
      <alignment horizontal="left" vertical="center" indent="1"/>
    </xf>
    <xf numFmtId="170" fontId="10" fillId="3" borderId="6" applyAlignment="1" pivotButton="0" quotePrefix="0" xfId="0">
      <alignment horizontal="left" vertical="center" indent="1"/>
    </xf>
    <xf numFmtId="167" fontId="10" fillId="3" borderId="6" applyAlignment="1" pivotButton="0" quotePrefix="0" xfId="0">
      <alignment horizontal="left" vertical="center" indent="1"/>
    </xf>
    <xf numFmtId="4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8" fontId="5" fillId="0" borderId="0" pivotButton="0" quotePrefix="0" xfId="0"/>
    <xf numFmtId="167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9" fontId="4" fillId="0" borderId="0" pivotButton="0" quotePrefix="0" xfId="0"/>
    <xf numFmtId="170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Termin-Trend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'Berechnung'!B1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Abteilungs-Verteilung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'Berechnung'!$E$2:$E$9</f>
            </strRef>
          </cat>
          <val>
            <numRef>
              <f>'Berechnung'!$F$2:$F$9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Ärzte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'Berechnung'!J1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'Berechnung'!$I$2:$I$11</f>
            </strRef>
          </cat>
          <val>
            <numRef>
              <f>'Berechnung'!$J$2:$J$11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Stunden-Volumen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'Berechnung'!M1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'Berechnung'!$L$2:$L$13</f>
            </strRef>
          </cat>
          <val>
            <numRef>
              <f>'Berechnung'!$M$2:$M$13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Datum, Arzt, Abteilung, Dauer, Honorar, Status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Klinik-Dashboard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Termine, Ärzte, Abteilungen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TERMINE GESAMT</t>
        </is>
      </c>
      <c r="C10" s="13" t="n"/>
      <c r="D10" s="14" t="n"/>
      <c r="E10" s="12" t="inlineStr">
        <is>
          <t>ABGESCHLOSSEN</t>
        </is>
      </c>
      <c r="F10" s="13" t="n"/>
      <c r="G10" s="14" t="n"/>
      <c r="H10" s="12" t="inlineStr">
        <is>
          <t>Ø DAUER</t>
        </is>
      </c>
      <c r="I10" s="13" t="n"/>
      <c r="J10" s="14" t="n"/>
      <c r="K10" s="12" t="inlineStr">
        <is>
          <t>UMSATZ GESAMT</t>
        </is>
      </c>
      <c r="L10" s="13" t="n"/>
      <c r="M10" s="14" t="n"/>
      <c r="N10" s="12" t="inlineStr">
        <is>
          <t>TOP ARZT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Berechnung!$B$19</f>
        <v/>
      </c>
      <c r="F11" s="13" t="n"/>
      <c r="G11" s="14" t="n"/>
      <c r="H11" s="16">
        <f>Berechnung!$B$23</f>
        <v/>
      </c>
      <c r="I11" s="13" t="n"/>
      <c r="J11" s="14" t="n"/>
      <c r="K11" s="17">
        <f>Berechnung!$B$24</f>
        <v/>
      </c>
      <c r="L11" s="13" t="n"/>
      <c r="M11" s="14" t="n"/>
      <c r="N11" s="18">
        <f>Berechnung!$B$25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Jahr</t>
        </is>
      </c>
      <c r="C12" s="4" t="n"/>
      <c r="D12" s="20" t="n"/>
      <c r="E12" s="19" t="inlineStr">
        <is>
          <t>Status Abgeschlossen</t>
        </is>
      </c>
      <c r="F12" s="4" t="n"/>
      <c r="G12" s="20" t="n"/>
      <c r="H12" s="19" t="inlineStr">
        <is>
          <t>Minuten</t>
        </is>
      </c>
      <c r="I12" s="4" t="n"/>
      <c r="J12" s="20" t="n"/>
      <c r="K12" s="19" t="inlineStr">
        <is>
          <t>Jahressumme</t>
        </is>
      </c>
      <c r="L12" s="4" t="n"/>
      <c r="M12" s="20" t="n"/>
      <c r="N12" s="19" t="inlineStr">
        <is>
          <t>Meiste Termine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ÜBERSICHT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ABTEILUNG &amp; ARZT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9" customWidth="1" min="3" max="3"/>
    <col width="15" customWidth="1" min="4" max="4"/>
    <col width="17" customWidth="1" min="5" max="5"/>
    <col width="11" customWidth="1" min="6" max="6"/>
    <col width="11" customWidth="1" min="7" max="7"/>
    <col width="13" customWidth="1" min="8" max="8"/>
  </cols>
  <sheetData>
    <row r="1">
      <c r="A1" s="24" t="inlineStr">
        <is>
          <t>TERMIN-NR</t>
        </is>
      </c>
      <c r="B1" s="24" t="inlineStr">
        <is>
          <t>DATUM</t>
        </is>
      </c>
      <c r="C1" s="24" t="inlineStr">
        <is>
          <t>PATIENT</t>
        </is>
      </c>
      <c r="D1" s="24" t="inlineStr">
        <is>
          <t>ARZT</t>
        </is>
      </c>
      <c r="E1" s="24" t="inlineStr">
        <is>
          <t>ABTEILUNG</t>
        </is>
      </c>
      <c r="F1" s="24" t="inlineStr">
        <is>
          <t>DAUER (MIN)</t>
        </is>
      </c>
      <c r="G1" s="24" t="inlineStr">
        <is>
          <t>HONORAR</t>
        </is>
      </c>
      <c r="H1" s="24" t="inlineStr">
        <is>
          <t>STATUS</t>
        </is>
      </c>
    </row>
    <row r="2">
      <c r="A2" s="25" t="inlineStr">
        <is>
          <t>A-1000</t>
        </is>
      </c>
      <c r="B2" s="26" t="n">
        <v>45727</v>
      </c>
      <c r="C2" s="25" t="inlineStr">
        <is>
          <t>P-024</t>
        </is>
      </c>
      <c r="D2" s="25" t="inlineStr">
        <is>
          <t>Dr. Julia Schmidt</t>
        </is>
      </c>
      <c r="E2" s="25" t="inlineStr">
        <is>
          <t>Kardiologie</t>
        </is>
      </c>
      <c r="F2" s="27" t="n">
        <v>29</v>
      </c>
      <c r="G2" s="28" t="n">
        <v>184</v>
      </c>
      <c r="H2" s="25" t="inlineStr">
        <is>
          <t>Abgesagt</t>
        </is>
      </c>
    </row>
    <row r="3">
      <c r="A3" s="25" t="inlineStr">
        <is>
          <t>A-1001</t>
        </is>
      </c>
      <c r="B3" s="26" t="n">
        <v>45823</v>
      </c>
      <c r="C3" s="25" t="inlineStr">
        <is>
          <t>P-017</t>
        </is>
      </c>
      <c r="D3" s="25" t="inlineStr">
        <is>
          <t>Dr. Sophia Becker</t>
        </is>
      </c>
      <c r="E3" s="25" t="inlineStr">
        <is>
          <t>Innere Med</t>
        </is>
      </c>
      <c r="F3" s="27" t="n">
        <v>22</v>
      </c>
      <c r="G3" s="28" t="n">
        <v>252</v>
      </c>
      <c r="H3" s="25" t="inlineStr">
        <is>
          <t>Abgeschlossen</t>
        </is>
      </c>
    </row>
    <row r="4">
      <c r="A4" s="25" t="inlineStr">
        <is>
          <t>A-1002</t>
        </is>
      </c>
      <c r="B4" s="26" t="n">
        <v>45674</v>
      </c>
      <c r="C4" s="25" t="inlineStr">
        <is>
          <t>P-078</t>
        </is>
      </c>
      <c r="D4" s="25" t="inlineStr">
        <is>
          <t>Dr. Sophia Becker</t>
        </is>
      </c>
      <c r="E4" s="25" t="inlineStr">
        <is>
          <t>Augenheilkunde</t>
        </is>
      </c>
      <c r="F4" s="27" t="n">
        <v>45</v>
      </c>
      <c r="G4" s="28" t="n">
        <v>334</v>
      </c>
      <c r="H4" s="25" t="inlineStr">
        <is>
          <t>Abgeschlossen</t>
        </is>
      </c>
    </row>
    <row r="5">
      <c r="A5" s="25" t="inlineStr">
        <is>
          <t>A-1003</t>
        </is>
      </c>
      <c r="B5" s="26" t="n">
        <v>45978</v>
      </c>
      <c r="C5" s="25" t="inlineStr">
        <is>
          <t>P-099</t>
        </is>
      </c>
      <c r="D5" s="25" t="inlineStr">
        <is>
          <t>Dr. Tim Schneider</t>
        </is>
      </c>
      <c r="E5" s="25" t="inlineStr">
        <is>
          <t>Pädiatrie</t>
        </is>
      </c>
      <c r="F5" s="27" t="n">
        <v>20</v>
      </c>
      <c r="G5" s="28" t="n">
        <v>77</v>
      </c>
      <c r="H5" s="25" t="inlineStr">
        <is>
          <t>Abgeschlossen</t>
        </is>
      </c>
    </row>
    <row r="6">
      <c r="A6" s="25" t="inlineStr">
        <is>
          <t>A-1004</t>
        </is>
      </c>
      <c r="B6" s="26" t="n">
        <v>45949</v>
      </c>
      <c r="C6" s="25" t="inlineStr">
        <is>
          <t>P-009</t>
        </is>
      </c>
      <c r="D6" s="25" t="inlineStr">
        <is>
          <t>Dr. Anna Bauer</t>
        </is>
      </c>
      <c r="E6" s="25" t="inlineStr">
        <is>
          <t>Pädiatrie</t>
        </is>
      </c>
      <c r="F6" s="27" t="n">
        <v>25</v>
      </c>
      <c r="G6" s="28" t="n">
        <v>159</v>
      </c>
      <c r="H6" s="25" t="inlineStr">
        <is>
          <t>Abgeschlossen</t>
        </is>
      </c>
    </row>
    <row r="7">
      <c r="A7" s="25" t="inlineStr">
        <is>
          <t>A-1005</t>
        </is>
      </c>
      <c r="B7" s="26" t="n">
        <v>45698</v>
      </c>
      <c r="C7" s="25" t="inlineStr">
        <is>
          <t>P-014</t>
        </is>
      </c>
      <c r="D7" s="25" t="inlineStr">
        <is>
          <t>Dr. Lea Wagner</t>
        </is>
      </c>
      <c r="E7" s="25" t="inlineStr">
        <is>
          <t>Zahn</t>
        </is>
      </c>
      <c r="F7" s="27" t="n">
        <v>15</v>
      </c>
      <c r="G7" s="28" t="n">
        <v>331</v>
      </c>
      <c r="H7" s="25" t="inlineStr">
        <is>
          <t>Abgeschlossen</t>
        </is>
      </c>
    </row>
    <row r="8">
      <c r="A8" s="25" t="inlineStr">
        <is>
          <t>A-1006</t>
        </is>
      </c>
      <c r="B8" s="26" t="n">
        <v>45788</v>
      </c>
      <c r="C8" s="25" t="inlineStr">
        <is>
          <t>P-050</t>
        </is>
      </c>
      <c r="D8" s="25" t="inlineStr">
        <is>
          <t>Dr. Jonas Klein</t>
        </is>
      </c>
      <c r="E8" s="25" t="inlineStr">
        <is>
          <t>Kardiologie</t>
        </is>
      </c>
      <c r="F8" s="27" t="n">
        <v>19</v>
      </c>
      <c r="G8" s="28" t="n">
        <v>256</v>
      </c>
      <c r="H8" s="25" t="inlineStr">
        <is>
          <t>Abgesagt</t>
        </is>
      </c>
    </row>
    <row r="9">
      <c r="A9" s="25" t="inlineStr">
        <is>
          <t>A-1007</t>
        </is>
      </c>
      <c r="B9" s="26" t="n">
        <v>45675</v>
      </c>
      <c r="C9" s="25" t="inlineStr">
        <is>
          <t>P-127</t>
        </is>
      </c>
      <c r="D9" s="25" t="inlineStr">
        <is>
          <t>Dr. Anna Bauer</t>
        </is>
      </c>
      <c r="E9" s="25" t="inlineStr">
        <is>
          <t>Notaufnahme</t>
        </is>
      </c>
      <c r="F9" s="27" t="n">
        <v>25</v>
      </c>
      <c r="G9" s="28" t="n">
        <v>133</v>
      </c>
      <c r="H9" s="25" t="inlineStr">
        <is>
          <t>Abgeschlossen</t>
        </is>
      </c>
    </row>
    <row r="10">
      <c r="A10" s="25" t="inlineStr">
        <is>
          <t>A-1008</t>
        </is>
      </c>
      <c r="B10" s="26" t="n">
        <v>45820</v>
      </c>
      <c r="C10" s="25" t="inlineStr">
        <is>
          <t>P-133</t>
        </is>
      </c>
      <c r="D10" s="25" t="inlineStr">
        <is>
          <t>Dr. Lea Wagner</t>
        </is>
      </c>
      <c r="E10" s="25" t="inlineStr">
        <is>
          <t>Innere Med</t>
        </is>
      </c>
      <c r="F10" s="27" t="n">
        <v>15</v>
      </c>
      <c r="G10" s="28" t="n">
        <v>298</v>
      </c>
      <c r="H10" s="25" t="inlineStr">
        <is>
          <t>Abgeschlossen</t>
        </is>
      </c>
    </row>
    <row r="11">
      <c r="A11" s="25" t="inlineStr">
        <is>
          <t>A-1009</t>
        </is>
      </c>
      <c r="B11" s="26" t="n">
        <v>45938</v>
      </c>
      <c r="C11" s="25" t="inlineStr">
        <is>
          <t>P-124</t>
        </is>
      </c>
      <c r="D11" s="25" t="inlineStr">
        <is>
          <t>Dr. Tim Schneider</t>
        </is>
      </c>
      <c r="E11" s="25" t="inlineStr">
        <is>
          <t>Augenheilkunde</t>
        </is>
      </c>
      <c r="F11" s="27" t="n">
        <v>53</v>
      </c>
      <c r="G11" s="28" t="n">
        <v>106</v>
      </c>
      <c r="H11" s="25" t="inlineStr">
        <is>
          <t>Abgeschlossen</t>
        </is>
      </c>
    </row>
    <row r="12">
      <c r="A12" s="25" t="inlineStr">
        <is>
          <t>A-1010</t>
        </is>
      </c>
      <c r="B12" s="26" t="n">
        <v>45705</v>
      </c>
      <c r="C12" s="25" t="inlineStr">
        <is>
          <t>P-157</t>
        </is>
      </c>
      <c r="D12" s="25" t="inlineStr">
        <is>
          <t>Dr. Maximilian Weber</t>
        </is>
      </c>
      <c r="E12" s="25" t="inlineStr">
        <is>
          <t>Zahn</t>
        </is>
      </c>
      <c r="F12" s="27" t="n">
        <v>43</v>
      </c>
      <c r="G12" s="28" t="n">
        <v>116</v>
      </c>
      <c r="H12" s="25" t="inlineStr">
        <is>
          <t>Abgesagt</t>
        </is>
      </c>
    </row>
    <row r="13">
      <c r="A13" s="25" t="inlineStr">
        <is>
          <t>A-1011</t>
        </is>
      </c>
      <c r="B13" s="26" t="n">
        <v>45884</v>
      </c>
      <c r="C13" s="25" t="inlineStr">
        <is>
          <t>P-022</t>
        </is>
      </c>
      <c r="D13" s="25" t="inlineStr">
        <is>
          <t>Dr. Sophia Becker</t>
        </is>
      </c>
      <c r="E13" s="25" t="inlineStr">
        <is>
          <t>Kardiologie</t>
        </is>
      </c>
      <c r="F13" s="27" t="n">
        <v>23</v>
      </c>
      <c r="G13" s="28" t="n">
        <v>240</v>
      </c>
      <c r="H13" s="25" t="inlineStr">
        <is>
          <t>Abgesagt</t>
        </is>
      </c>
    </row>
    <row r="14">
      <c r="A14" s="25" t="inlineStr">
        <is>
          <t>A-1012</t>
        </is>
      </c>
      <c r="B14" s="26" t="n">
        <v>45732</v>
      </c>
      <c r="C14" s="25" t="inlineStr">
        <is>
          <t>P-122</t>
        </is>
      </c>
      <c r="D14" s="25" t="inlineStr">
        <is>
          <t>Dr. Julia Schmidt</t>
        </is>
      </c>
      <c r="E14" s="25" t="inlineStr">
        <is>
          <t>Dermatologie</t>
        </is>
      </c>
      <c r="F14" s="27" t="n">
        <v>60</v>
      </c>
      <c r="G14" s="28" t="n">
        <v>350</v>
      </c>
      <c r="H14" s="25" t="inlineStr">
        <is>
          <t>Abgeschlossen</t>
        </is>
      </c>
    </row>
    <row r="15">
      <c r="A15" s="25" t="inlineStr">
        <is>
          <t>A-1013</t>
        </is>
      </c>
      <c r="B15" s="26" t="n">
        <v>45878</v>
      </c>
      <c r="C15" s="25" t="inlineStr">
        <is>
          <t>P-058</t>
        </is>
      </c>
      <c r="D15" s="25" t="inlineStr">
        <is>
          <t>Dr. Maximilian Weber</t>
        </is>
      </c>
      <c r="E15" s="25" t="inlineStr">
        <is>
          <t>Dermatologie</t>
        </is>
      </c>
      <c r="F15" s="27" t="n">
        <v>30</v>
      </c>
      <c r="G15" s="28" t="n">
        <v>149</v>
      </c>
      <c r="H15" s="25" t="inlineStr">
        <is>
          <t>Abgeschlossen</t>
        </is>
      </c>
    </row>
    <row r="16">
      <c r="A16" s="25" t="inlineStr">
        <is>
          <t>A-1014</t>
        </is>
      </c>
      <c r="B16" s="26" t="n">
        <v>45789</v>
      </c>
      <c r="C16" s="25" t="inlineStr">
        <is>
          <t>P-010</t>
        </is>
      </c>
      <c r="D16" s="25" t="inlineStr">
        <is>
          <t>Dr. Sophia Becker</t>
        </is>
      </c>
      <c r="E16" s="25" t="inlineStr">
        <is>
          <t>Orthopädie</t>
        </is>
      </c>
      <c r="F16" s="27" t="n">
        <v>28</v>
      </c>
      <c r="G16" s="28" t="n">
        <v>226</v>
      </c>
      <c r="H16" s="25" t="inlineStr">
        <is>
          <t>Abgeschlossen</t>
        </is>
      </c>
    </row>
    <row r="17">
      <c r="A17" s="25" t="inlineStr">
        <is>
          <t>A-1015</t>
        </is>
      </c>
      <c r="B17" s="26" t="n">
        <v>45973</v>
      </c>
      <c r="C17" s="25" t="inlineStr">
        <is>
          <t>P-019</t>
        </is>
      </c>
      <c r="D17" s="25" t="inlineStr">
        <is>
          <t>Dr. Anna Bauer</t>
        </is>
      </c>
      <c r="E17" s="25" t="inlineStr">
        <is>
          <t>Pädiatrie</t>
        </is>
      </c>
      <c r="F17" s="27" t="n">
        <v>39</v>
      </c>
      <c r="G17" s="28" t="n">
        <v>74</v>
      </c>
      <c r="H17" s="25" t="inlineStr">
        <is>
          <t>Abgeschlossen</t>
        </is>
      </c>
    </row>
    <row r="18">
      <c r="A18" s="25" t="inlineStr">
        <is>
          <t>A-1016</t>
        </is>
      </c>
      <c r="B18" s="26" t="n">
        <v>45764</v>
      </c>
      <c r="C18" s="25" t="inlineStr">
        <is>
          <t>P-104</t>
        </is>
      </c>
      <c r="D18" s="25" t="inlineStr">
        <is>
          <t>Dr. Lea Wagner</t>
        </is>
      </c>
      <c r="E18" s="25" t="inlineStr">
        <is>
          <t>Pädiatrie</t>
        </is>
      </c>
      <c r="F18" s="27" t="n">
        <v>52</v>
      </c>
      <c r="G18" s="28" t="n">
        <v>280</v>
      </c>
      <c r="H18" s="25" t="inlineStr">
        <is>
          <t>Abgeschlossen</t>
        </is>
      </c>
    </row>
    <row r="19">
      <c r="A19" s="25" t="inlineStr">
        <is>
          <t>A-1017</t>
        </is>
      </c>
      <c r="B19" s="26" t="n">
        <v>45973</v>
      </c>
      <c r="C19" s="25" t="inlineStr">
        <is>
          <t>P-136</t>
        </is>
      </c>
      <c r="D19" s="25" t="inlineStr">
        <is>
          <t>Dr. Maximilian Weber</t>
        </is>
      </c>
      <c r="E19" s="25" t="inlineStr">
        <is>
          <t>Notaufnahme</t>
        </is>
      </c>
      <c r="F19" s="27" t="n">
        <v>27</v>
      </c>
      <c r="G19" s="28" t="n">
        <v>185</v>
      </c>
      <c r="H19" s="25" t="inlineStr">
        <is>
          <t>Abgeschlossen</t>
        </is>
      </c>
    </row>
    <row r="20">
      <c r="A20" s="25" t="inlineStr">
        <is>
          <t>A-1018</t>
        </is>
      </c>
      <c r="B20" s="26" t="n">
        <v>45888</v>
      </c>
      <c r="C20" s="25" t="inlineStr">
        <is>
          <t>P-084</t>
        </is>
      </c>
      <c r="D20" s="25" t="inlineStr">
        <is>
          <t>Dr. Lea Wagner</t>
        </is>
      </c>
      <c r="E20" s="25" t="inlineStr">
        <is>
          <t>Zahn</t>
        </is>
      </c>
      <c r="F20" s="27" t="n">
        <v>51</v>
      </c>
      <c r="G20" s="28" t="n">
        <v>51</v>
      </c>
      <c r="H20" s="25" t="inlineStr">
        <is>
          <t>Abgeschlossen</t>
        </is>
      </c>
    </row>
    <row r="21">
      <c r="A21" s="25" t="inlineStr">
        <is>
          <t>A-1019</t>
        </is>
      </c>
      <c r="B21" s="26" t="n">
        <v>45821</v>
      </c>
      <c r="C21" s="25" t="inlineStr">
        <is>
          <t>P-012</t>
        </is>
      </c>
      <c r="D21" s="25" t="inlineStr">
        <is>
          <t>Dr. Anna Bauer</t>
        </is>
      </c>
      <c r="E21" s="25" t="inlineStr">
        <is>
          <t>Augenheilkunde</t>
        </is>
      </c>
      <c r="F21" s="27" t="n">
        <v>44</v>
      </c>
      <c r="G21" s="28" t="n">
        <v>222</v>
      </c>
      <c r="H21" s="25" t="inlineStr">
        <is>
          <t>Abgeschlossen</t>
        </is>
      </c>
    </row>
    <row r="22">
      <c r="A22" s="25" t="inlineStr">
        <is>
          <t>A-1020</t>
        </is>
      </c>
      <c r="B22" s="26" t="n">
        <v>45853</v>
      </c>
      <c r="C22" s="25" t="inlineStr">
        <is>
          <t>P-172</t>
        </is>
      </c>
      <c r="D22" s="25" t="inlineStr">
        <is>
          <t>Dr. Julia Schmidt</t>
        </is>
      </c>
      <c r="E22" s="25" t="inlineStr">
        <is>
          <t>Dermatologie</t>
        </is>
      </c>
      <c r="F22" s="27" t="n">
        <v>53</v>
      </c>
      <c r="G22" s="28" t="n">
        <v>316</v>
      </c>
      <c r="H22" s="25" t="inlineStr">
        <is>
          <t>Abgeschlossen</t>
        </is>
      </c>
    </row>
    <row r="23">
      <c r="A23" s="25" t="inlineStr">
        <is>
          <t>A-1021</t>
        </is>
      </c>
      <c r="B23" s="26" t="n">
        <v>45793</v>
      </c>
      <c r="C23" s="25" t="inlineStr">
        <is>
          <t>P-060</t>
        </is>
      </c>
      <c r="D23" s="25" t="inlineStr">
        <is>
          <t>Dr. Lukas Fischer</t>
        </is>
      </c>
      <c r="E23" s="25" t="inlineStr">
        <is>
          <t>Zahn</t>
        </is>
      </c>
      <c r="F23" s="27" t="n">
        <v>57</v>
      </c>
      <c r="G23" s="28" t="n">
        <v>68</v>
      </c>
      <c r="H23" s="25" t="inlineStr">
        <is>
          <t>Abgeschlossen</t>
        </is>
      </c>
    </row>
    <row r="24">
      <c r="A24" s="25" t="inlineStr">
        <is>
          <t>A-1022</t>
        </is>
      </c>
      <c r="B24" s="26" t="n">
        <v>45820</v>
      </c>
      <c r="C24" s="25" t="inlineStr">
        <is>
          <t>P-159</t>
        </is>
      </c>
      <c r="D24" s="25" t="inlineStr">
        <is>
          <t>Dr. Anna Bauer</t>
        </is>
      </c>
      <c r="E24" s="25" t="inlineStr">
        <is>
          <t>Orthopädie</t>
        </is>
      </c>
      <c r="F24" s="27" t="n">
        <v>57</v>
      </c>
      <c r="G24" s="28" t="n">
        <v>202</v>
      </c>
      <c r="H24" s="25" t="inlineStr">
        <is>
          <t>Geplant</t>
        </is>
      </c>
    </row>
    <row r="25">
      <c r="A25" s="25" t="inlineStr">
        <is>
          <t>A-1023</t>
        </is>
      </c>
      <c r="B25" s="26" t="n">
        <v>45763</v>
      </c>
      <c r="C25" s="25" t="inlineStr">
        <is>
          <t>P-086</t>
        </is>
      </c>
      <c r="D25" s="25" t="inlineStr">
        <is>
          <t>Dr. Sophia Becker</t>
        </is>
      </c>
      <c r="E25" s="25" t="inlineStr">
        <is>
          <t>Kardiologie</t>
        </is>
      </c>
      <c r="F25" s="27" t="n">
        <v>52</v>
      </c>
      <c r="G25" s="28" t="n">
        <v>239</v>
      </c>
      <c r="H25" s="25" t="inlineStr">
        <is>
          <t>Geplant</t>
        </is>
      </c>
    </row>
    <row r="26">
      <c r="A26" s="25" t="inlineStr">
        <is>
          <t>A-1024</t>
        </is>
      </c>
      <c r="B26" s="26" t="n">
        <v>45881</v>
      </c>
      <c r="C26" s="25" t="inlineStr">
        <is>
          <t>P-079</t>
        </is>
      </c>
      <c r="D26" s="25" t="inlineStr">
        <is>
          <t>Dr. Julia Schmidt</t>
        </is>
      </c>
      <c r="E26" s="25" t="inlineStr">
        <is>
          <t>Orthopädie</t>
        </is>
      </c>
      <c r="F26" s="27" t="n">
        <v>59</v>
      </c>
      <c r="G26" s="28" t="n">
        <v>285</v>
      </c>
      <c r="H26" s="25" t="inlineStr">
        <is>
          <t>Abgesagt</t>
        </is>
      </c>
    </row>
    <row r="27">
      <c r="A27" s="25" t="inlineStr">
        <is>
          <t>A-1025</t>
        </is>
      </c>
      <c r="B27" s="26" t="n">
        <v>45665</v>
      </c>
      <c r="C27" s="25" t="inlineStr">
        <is>
          <t>P-012</t>
        </is>
      </c>
      <c r="D27" s="25" t="inlineStr">
        <is>
          <t>Dr. Julia Schmidt</t>
        </is>
      </c>
      <c r="E27" s="25" t="inlineStr">
        <is>
          <t>Notaufnahme</t>
        </is>
      </c>
      <c r="F27" s="27" t="n">
        <v>47</v>
      </c>
      <c r="G27" s="28" t="n">
        <v>135</v>
      </c>
      <c r="H27" s="25" t="inlineStr">
        <is>
          <t>Abgeschlossen</t>
        </is>
      </c>
    </row>
    <row r="28">
      <c r="A28" s="25" t="inlineStr">
        <is>
          <t>A-1026</t>
        </is>
      </c>
      <c r="B28" s="26" t="n">
        <v>45764</v>
      </c>
      <c r="C28" s="25" t="inlineStr">
        <is>
          <t>P-142</t>
        </is>
      </c>
      <c r="D28" s="25" t="inlineStr">
        <is>
          <t>Dr. Sophia Becker</t>
        </is>
      </c>
      <c r="E28" s="25" t="inlineStr">
        <is>
          <t>Zahn</t>
        </is>
      </c>
      <c r="F28" s="27" t="n">
        <v>29</v>
      </c>
      <c r="G28" s="28" t="n">
        <v>231</v>
      </c>
      <c r="H28" s="25" t="inlineStr">
        <is>
          <t>Abgeschlossen</t>
        </is>
      </c>
    </row>
    <row r="29">
      <c r="A29" s="25" t="inlineStr">
        <is>
          <t>A-1027</t>
        </is>
      </c>
      <c r="B29" s="26" t="n">
        <v>45698</v>
      </c>
      <c r="C29" s="25" t="inlineStr">
        <is>
          <t>P-073</t>
        </is>
      </c>
      <c r="D29" s="25" t="inlineStr">
        <is>
          <t>Dr. Anna Bauer</t>
        </is>
      </c>
      <c r="E29" s="25" t="inlineStr">
        <is>
          <t>Zahn</t>
        </is>
      </c>
      <c r="F29" s="27" t="n">
        <v>24</v>
      </c>
      <c r="G29" s="28" t="n">
        <v>123</v>
      </c>
      <c r="H29" s="25" t="inlineStr">
        <is>
          <t>Abgeschlossen</t>
        </is>
      </c>
    </row>
    <row r="30">
      <c r="A30" s="25" t="inlineStr">
        <is>
          <t>A-1028</t>
        </is>
      </c>
      <c r="B30" s="26" t="n">
        <v>45665</v>
      </c>
      <c r="C30" s="25" t="inlineStr">
        <is>
          <t>P-174</t>
        </is>
      </c>
      <c r="D30" s="25" t="inlineStr">
        <is>
          <t>Dr. Lukas Fischer</t>
        </is>
      </c>
      <c r="E30" s="25" t="inlineStr">
        <is>
          <t>Dermatologie</t>
        </is>
      </c>
      <c r="F30" s="27" t="n">
        <v>49</v>
      </c>
      <c r="G30" s="28" t="n">
        <v>67</v>
      </c>
      <c r="H30" s="25" t="inlineStr">
        <is>
          <t>Abgeschlossen</t>
        </is>
      </c>
    </row>
    <row r="31">
      <c r="A31" s="25" t="inlineStr">
        <is>
          <t>A-1029</t>
        </is>
      </c>
      <c r="B31" s="26" t="n">
        <v>45759</v>
      </c>
      <c r="C31" s="25" t="inlineStr">
        <is>
          <t>P-163</t>
        </is>
      </c>
      <c r="D31" s="25" t="inlineStr">
        <is>
          <t>Dr. Jonas Klein</t>
        </is>
      </c>
      <c r="E31" s="25" t="inlineStr">
        <is>
          <t>Orthopädie</t>
        </is>
      </c>
      <c r="F31" s="27" t="n">
        <v>51</v>
      </c>
      <c r="G31" s="28" t="n">
        <v>313</v>
      </c>
      <c r="H31" s="25" t="inlineStr">
        <is>
          <t>Abgeschlossen</t>
        </is>
      </c>
    </row>
    <row r="32">
      <c r="A32" s="25" t="inlineStr">
        <is>
          <t>A-1030</t>
        </is>
      </c>
      <c r="B32" s="26" t="n">
        <v>45973</v>
      </c>
      <c r="C32" s="25" t="inlineStr">
        <is>
          <t>P-021</t>
        </is>
      </c>
      <c r="D32" s="25" t="inlineStr">
        <is>
          <t>Dr. Maximilian Weber</t>
        </is>
      </c>
      <c r="E32" s="25" t="inlineStr">
        <is>
          <t>Augenheilkunde</t>
        </is>
      </c>
      <c r="F32" s="27" t="n">
        <v>58</v>
      </c>
      <c r="G32" s="28" t="n">
        <v>67</v>
      </c>
      <c r="H32" s="25" t="inlineStr">
        <is>
          <t>Abgeschlossen</t>
        </is>
      </c>
    </row>
    <row r="33">
      <c r="A33" s="25" t="inlineStr">
        <is>
          <t>A-1031</t>
        </is>
      </c>
      <c r="B33" s="26" t="n">
        <v>45765</v>
      </c>
      <c r="C33" s="25" t="inlineStr">
        <is>
          <t>P-131</t>
        </is>
      </c>
      <c r="D33" s="25" t="inlineStr">
        <is>
          <t>Dr. Sophia Becker</t>
        </is>
      </c>
      <c r="E33" s="25" t="inlineStr">
        <is>
          <t>Kardiologie</t>
        </is>
      </c>
      <c r="F33" s="27" t="n">
        <v>18</v>
      </c>
      <c r="G33" s="28" t="n">
        <v>298</v>
      </c>
      <c r="H33" s="25" t="inlineStr">
        <is>
          <t>Abgeschlossen</t>
        </is>
      </c>
    </row>
    <row r="34">
      <c r="A34" s="25" t="inlineStr">
        <is>
          <t>A-1032</t>
        </is>
      </c>
      <c r="B34" s="26" t="n">
        <v>45908</v>
      </c>
      <c r="C34" s="25" t="inlineStr">
        <is>
          <t>P-038</t>
        </is>
      </c>
      <c r="D34" s="25" t="inlineStr">
        <is>
          <t>Dr. Tim Schneider</t>
        </is>
      </c>
      <c r="E34" s="25" t="inlineStr">
        <is>
          <t>Orthopädie</t>
        </is>
      </c>
      <c r="F34" s="27" t="n">
        <v>28</v>
      </c>
      <c r="G34" s="28" t="n">
        <v>71</v>
      </c>
      <c r="H34" s="25" t="inlineStr">
        <is>
          <t>Abgeschlossen</t>
        </is>
      </c>
    </row>
    <row r="35">
      <c r="A35" s="25" t="inlineStr">
        <is>
          <t>A-1033</t>
        </is>
      </c>
      <c r="B35" s="26" t="n">
        <v>45785</v>
      </c>
      <c r="C35" s="25" t="inlineStr">
        <is>
          <t>P-144</t>
        </is>
      </c>
      <c r="D35" s="25" t="inlineStr">
        <is>
          <t>Dr. Maximilian Weber</t>
        </is>
      </c>
      <c r="E35" s="25" t="inlineStr">
        <is>
          <t>Pädiatrie</t>
        </is>
      </c>
      <c r="F35" s="27" t="n">
        <v>48</v>
      </c>
      <c r="G35" s="28" t="n">
        <v>244</v>
      </c>
      <c r="H35" s="25" t="inlineStr">
        <is>
          <t>Abgeschlossen</t>
        </is>
      </c>
    </row>
    <row r="36">
      <c r="A36" s="25" t="inlineStr">
        <is>
          <t>A-1034</t>
        </is>
      </c>
      <c r="B36" s="26" t="n">
        <v>45790</v>
      </c>
      <c r="C36" s="25" t="inlineStr">
        <is>
          <t>P-169</t>
        </is>
      </c>
      <c r="D36" s="25" t="inlineStr">
        <is>
          <t>Dr. Julia Schmidt</t>
        </is>
      </c>
      <c r="E36" s="25" t="inlineStr">
        <is>
          <t>Dermatologie</t>
        </is>
      </c>
      <c r="F36" s="27" t="n">
        <v>24</v>
      </c>
      <c r="G36" s="28" t="n">
        <v>101</v>
      </c>
      <c r="H36" s="25" t="inlineStr">
        <is>
          <t>Geplant</t>
        </is>
      </c>
    </row>
    <row r="37">
      <c r="A37" s="25" t="inlineStr">
        <is>
          <t>A-1035</t>
        </is>
      </c>
      <c r="B37" s="26" t="n">
        <v>45665</v>
      </c>
      <c r="C37" s="25" t="inlineStr">
        <is>
          <t>P-159</t>
        </is>
      </c>
      <c r="D37" s="25" t="inlineStr">
        <is>
          <t>Dr. Lea Wagner</t>
        </is>
      </c>
      <c r="E37" s="25" t="inlineStr">
        <is>
          <t>Augenheilkunde</t>
        </is>
      </c>
      <c r="F37" s="27" t="n">
        <v>28</v>
      </c>
      <c r="G37" s="28" t="n">
        <v>130</v>
      </c>
      <c r="H37" s="25" t="inlineStr">
        <is>
          <t>Abgeschlossen</t>
        </is>
      </c>
    </row>
    <row r="38">
      <c r="A38" s="25" t="inlineStr">
        <is>
          <t>A-1036</t>
        </is>
      </c>
      <c r="B38" s="26" t="n">
        <v>46004</v>
      </c>
      <c r="C38" s="25" t="inlineStr">
        <is>
          <t>P-169</t>
        </is>
      </c>
      <c r="D38" s="25" t="inlineStr">
        <is>
          <t>Dr. Maximilian Weber</t>
        </is>
      </c>
      <c r="E38" s="25" t="inlineStr">
        <is>
          <t>Notaufnahme</t>
        </is>
      </c>
      <c r="F38" s="27" t="n">
        <v>48</v>
      </c>
      <c r="G38" s="28" t="n">
        <v>75</v>
      </c>
      <c r="H38" s="25" t="inlineStr">
        <is>
          <t>Abgesagt</t>
        </is>
      </c>
    </row>
    <row r="39">
      <c r="A39" s="25" t="inlineStr">
        <is>
          <t>A-1037</t>
        </is>
      </c>
      <c r="B39" s="26" t="n">
        <v>45849</v>
      </c>
      <c r="C39" s="25" t="inlineStr">
        <is>
          <t>P-077</t>
        </is>
      </c>
      <c r="D39" s="25" t="inlineStr">
        <is>
          <t>Dr. Jonas Klein</t>
        </is>
      </c>
      <c r="E39" s="25" t="inlineStr">
        <is>
          <t>Kardiologie</t>
        </is>
      </c>
      <c r="F39" s="27" t="n">
        <v>48</v>
      </c>
      <c r="G39" s="28" t="n">
        <v>324</v>
      </c>
      <c r="H39" s="25" t="inlineStr">
        <is>
          <t>Abgeschlossen</t>
        </is>
      </c>
    </row>
    <row r="40">
      <c r="A40" s="25" t="inlineStr">
        <is>
          <t>A-1038</t>
        </is>
      </c>
      <c r="B40" s="26" t="n">
        <v>45848</v>
      </c>
      <c r="C40" s="25" t="inlineStr">
        <is>
          <t>P-058</t>
        </is>
      </c>
      <c r="D40" s="25" t="inlineStr">
        <is>
          <t>Dr. Jonas Klein</t>
        </is>
      </c>
      <c r="E40" s="25" t="inlineStr">
        <is>
          <t>Pädiatrie</t>
        </is>
      </c>
      <c r="F40" s="27" t="n">
        <v>58</v>
      </c>
      <c r="G40" s="28" t="n">
        <v>161</v>
      </c>
      <c r="H40" s="25" t="inlineStr">
        <is>
          <t>Abgeschlossen</t>
        </is>
      </c>
    </row>
    <row r="41">
      <c r="A41" s="25" t="inlineStr">
        <is>
          <t>A-1039</t>
        </is>
      </c>
      <c r="B41" s="26" t="n">
        <v>45724</v>
      </c>
      <c r="C41" s="25" t="inlineStr">
        <is>
          <t>P-059</t>
        </is>
      </c>
      <c r="D41" s="25" t="inlineStr">
        <is>
          <t>Dr. Sophia Becker</t>
        </is>
      </c>
      <c r="E41" s="25" t="inlineStr">
        <is>
          <t>Kardiologie</t>
        </is>
      </c>
      <c r="F41" s="27" t="n">
        <v>38</v>
      </c>
      <c r="G41" s="28" t="n">
        <v>67</v>
      </c>
      <c r="H41" s="25" t="inlineStr">
        <is>
          <t>Abgeschlossen</t>
        </is>
      </c>
    </row>
    <row r="42">
      <c r="A42" s="25" t="inlineStr">
        <is>
          <t>A-1040</t>
        </is>
      </c>
      <c r="B42" s="26" t="n">
        <v>45856</v>
      </c>
      <c r="C42" s="25" t="inlineStr">
        <is>
          <t>P-088</t>
        </is>
      </c>
      <c r="D42" s="25" t="inlineStr">
        <is>
          <t>Dr. Maximilian Weber</t>
        </is>
      </c>
      <c r="E42" s="25" t="inlineStr">
        <is>
          <t>Notaufnahme</t>
        </is>
      </c>
      <c r="F42" s="27" t="n">
        <v>39</v>
      </c>
      <c r="G42" s="28" t="n">
        <v>325</v>
      </c>
      <c r="H42" s="25" t="inlineStr">
        <is>
          <t>Abgeschlossen</t>
        </is>
      </c>
    </row>
    <row r="43">
      <c r="A43" s="25" t="inlineStr">
        <is>
          <t>A-1041</t>
        </is>
      </c>
      <c r="B43" s="26" t="n">
        <v>45945</v>
      </c>
      <c r="C43" s="25" t="inlineStr">
        <is>
          <t>P-062</t>
        </is>
      </c>
      <c r="D43" s="25" t="inlineStr">
        <is>
          <t>Dr. Sophia Becker</t>
        </is>
      </c>
      <c r="E43" s="25" t="inlineStr">
        <is>
          <t>Notaufnahme</t>
        </is>
      </c>
      <c r="F43" s="27" t="n">
        <v>26</v>
      </c>
      <c r="G43" s="28" t="n">
        <v>118</v>
      </c>
      <c r="H43" s="25" t="inlineStr">
        <is>
          <t>Abgeschlossen</t>
        </is>
      </c>
    </row>
    <row r="44">
      <c r="A44" s="25" t="inlineStr">
        <is>
          <t>A-1042</t>
        </is>
      </c>
      <c r="B44" s="26" t="n">
        <v>45707</v>
      </c>
      <c r="C44" s="25" t="inlineStr">
        <is>
          <t>P-100</t>
        </is>
      </c>
      <c r="D44" s="25" t="inlineStr">
        <is>
          <t>Dr. Anna Bauer</t>
        </is>
      </c>
      <c r="E44" s="25" t="inlineStr">
        <is>
          <t>Augenheilkunde</t>
        </is>
      </c>
      <c r="F44" s="27" t="n">
        <v>53</v>
      </c>
      <c r="G44" s="28" t="n">
        <v>135</v>
      </c>
      <c r="H44" s="25" t="inlineStr">
        <is>
          <t>Abgeschlossen</t>
        </is>
      </c>
    </row>
    <row r="45">
      <c r="A45" s="25" t="inlineStr">
        <is>
          <t>A-1043</t>
        </is>
      </c>
      <c r="B45" s="26" t="n">
        <v>45764</v>
      </c>
      <c r="C45" s="25" t="inlineStr">
        <is>
          <t>P-165</t>
        </is>
      </c>
      <c r="D45" s="25" t="inlineStr">
        <is>
          <t>Dr. Jonas Klein</t>
        </is>
      </c>
      <c r="E45" s="25" t="inlineStr">
        <is>
          <t>Notaufnahme</t>
        </is>
      </c>
      <c r="F45" s="27" t="n">
        <v>32</v>
      </c>
      <c r="G45" s="28" t="n">
        <v>334</v>
      </c>
      <c r="H45" s="25" t="inlineStr">
        <is>
          <t>Abgeschlossen</t>
        </is>
      </c>
    </row>
    <row r="46">
      <c r="A46" s="25" t="inlineStr">
        <is>
          <t>A-1044</t>
        </is>
      </c>
      <c r="B46" s="26" t="n">
        <v>45914</v>
      </c>
      <c r="C46" s="25" t="inlineStr">
        <is>
          <t>P-074</t>
        </is>
      </c>
      <c r="D46" s="25" t="inlineStr">
        <is>
          <t>Dr. Anna Bauer</t>
        </is>
      </c>
      <c r="E46" s="25" t="inlineStr">
        <is>
          <t>Zahn</t>
        </is>
      </c>
      <c r="F46" s="27" t="n">
        <v>24</v>
      </c>
      <c r="G46" s="28" t="n">
        <v>66</v>
      </c>
      <c r="H46" s="25" t="inlineStr">
        <is>
          <t>Abgeschlossen</t>
        </is>
      </c>
    </row>
    <row r="47">
      <c r="A47" s="25" t="inlineStr">
        <is>
          <t>A-1045</t>
        </is>
      </c>
      <c r="B47" s="26" t="n">
        <v>45885</v>
      </c>
      <c r="C47" s="25" t="inlineStr">
        <is>
          <t>P-041</t>
        </is>
      </c>
      <c r="D47" s="25" t="inlineStr">
        <is>
          <t>Dr. Lea Wagner</t>
        </is>
      </c>
      <c r="E47" s="25" t="inlineStr">
        <is>
          <t>Innere Med</t>
        </is>
      </c>
      <c r="F47" s="27" t="n">
        <v>24</v>
      </c>
      <c r="G47" s="28" t="n">
        <v>100</v>
      </c>
      <c r="H47" s="25" t="inlineStr">
        <is>
          <t>Nicht erschienen</t>
        </is>
      </c>
    </row>
    <row r="48">
      <c r="A48" s="25" t="inlineStr">
        <is>
          <t>A-1046</t>
        </is>
      </c>
      <c r="B48" s="26" t="n">
        <v>45702</v>
      </c>
      <c r="C48" s="25" t="inlineStr">
        <is>
          <t>P-013</t>
        </is>
      </c>
      <c r="D48" s="25" t="inlineStr">
        <is>
          <t>Dr. Lukas Fischer</t>
        </is>
      </c>
      <c r="E48" s="25" t="inlineStr">
        <is>
          <t>Zahn</t>
        </is>
      </c>
      <c r="F48" s="27" t="n">
        <v>24</v>
      </c>
      <c r="G48" s="28" t="n">
        <v>305</v>
      </c>
      <c r="H48" s="25" t="inlineStr">
        <is>
          <t>Abgeschlossen</t>
        </is>
      </c>
    </row>
    <row r="49">
      <c r="A49" s="25" t="inlineStr">
        <is>
          <t>A-1047</t>
        </is>
      </c>
      <c r="B49" s="26" t="n">
        <v>45725</v>
      </c>
      <c r="C49" s="25" t="inlineStr">
        <is>
          <t>P-135</t>
        </is>
      </c>
      <c r="D49" s="25" t="inlineStr">
        <is>
          <t>Dr. Maximilian Weber</t>
        </is>
      </c>
      <c r="E49" s="25" t="inlineStr">
        <is>
          <t>Pädiatrie</t>
        </is>
      </c>
      <c r="F49" s="27" t="n">
        <v>33</v>
      </c>
      <c r="G49" s="28" t="n">
        <v>211</v>
      </c>
      <c r="H49" s="25" t="inlineStr">
        <is>
          <t>Abgesagt</t>
        </is>
      </c>
    </row>
    <row r="50">
      <c r="A50" s="25" t="inlineStr">
        <is>
          <t>A-1048</t>
        </is>
      </c>
      <c r="B50" s="26" t="n">
        <v>45888</v>
      </c>
      <c r="C50" s="25" t="inlineStr">
        <is>
          <t>P-032</t>
        </is>
      </c>
      <c r="D50" s="25" t="inlineStr">
        <is>
          <t>Dr. Jonas Klein</t>
        </is>
      </c>
      <c r="E50" s="25" t="inlineStr">
        <is>
          <t>Augenheilkunde</t>
        </is>
      </c>
      <c r="F50" s="27" t="n">
        <v>54</v>
      </c>
      <c r="G50" s="28" t="n">
        <v>75</v>
      </c>
      <c r="H50" s="25" t="inlineStr">
        <is>
          <t>Abgeschlossen</t>
        </is>
      </c>
    </row>
    <row r="51">
      <c r="A51" s="25" t="inlineStr">
        <is>
          <t>A-1049</t>
        </is>
      </c>
      <c r="B51" s="26" t="n">
        <v>45764</v>
      </c>
      <c r="C51" s="25" t="inlineStr">
        <is>
          <t>P-010</t>
        </is>
      </c>
      <c r="D51" s="25" t="inlineStr">
        <is>
          <t>Dr. Sophia Becker</t>
        </is>
      </c>
      <c r="E51" s="25" t="inlineStr">
        <is>
          <t>Notaufnahme</t>
        </is>
      </c>
      <c r="F51" s="27" t="n">
        <v>15</v>
      </c>
      <c r="G51" s="28" t="n">
        <v>282</v>
      </c>
      <c r="H51" s="25" t="inlineStr">
        <is>
          <t>Geplant</t>
        </is>
      </c>
    </row>
    <row r="52">
      <c r="A52" s="25" t="inlineStr">
        <is>
          <t>A-1050</t>
        </is>
      </c>
      <c r="B52" s="26" t="n">
        <v>45665</v>
      </c>
      <c r="C52" s="25" t="inlineStr">
        <is>
          <t>P-165</t>
        </is>
      </c>
      <c r="D52" s="25" t="inlineStr">
        <is>
          <t>Dr. Anna Bauer</t>
        </is>
      </c>
      <c r="E52" s="25" t="inlineStr">
        <is>
          <t>Pädiatrie</t>
        </is>
      </c>
      <c r="F52" s="27" t="n">
        <v>21</v>
      </c>
      <c r="G52" s="28" t="n">
        <v>258</v>
      </c>
      <c r="H52" s="25" t="inlineStr">
        <is>
          <t>Geplant</t>
        </is>
      </c>
    </row>
    <row r="53">
      <c r="A53" s="25" t="inlineStr">
        <is>
          <t>A-1051</t>
        </is>
      </c>
      <c r="B53" s="26" t="n">
        <v>45850</v>
      </c>
      <c r="C53" s="25" t="inlineStr">
        <is>
          <t>P-025</t>
        </is>
      </c>
      <c r="D53" s="25" t="inlineStr">
        <is>
          <t>Dr. Lea Wagner</t>
        </is>
      </c>
      <c r="E53" s="25" t="inlineStr">
        <is>
          <t>Kardiologie</t>
        </is>
      </c>
      <c r="F53" s="27" t="n">
        <v>51</v>
      </c>
      <c r="G53" s="28" t="n">
        <v>165</v>
      </c>
      <c r="H53" s="25" t="inlineStr">
        <is>
          <t>Abgeschlossen</t>
        </is>
      </c>
    </row>
    <row r="54">
      <c r="A54" s="25" t="inlineStr">
        <is>
          <t>A-1052</t>
        </is>
      </c>
      <c r="B54" s="26" t="n">
        <v>45948</v>
      </c>
      <c r="C54" s="25" t="inlineStr">
        <is>
          <t>P-092</t>
        </is>
      </c>
      <c r="D54" s="25" t="inlineStr">
        <is>
          <t>Dr. Maximilian Weber</t>
        </is>
      </c>
      <c r="E54" s="25" t="inlineStr">
        <is>
          <t>Orthopädie</t>
        </is>
      </c>
      <c r="F54" s="27" t="n">
        <v>17</v>
      </c>
      <c r="G54" s="28" t="n">
        <v>215</v>
      </c>
      <c r="H54" s="25" t="inlineStr">
        <is>
          <t>Abgeschlossen</t>
        </is>
      </c>
    </row>
    <row r="55">
      <c r="A55" s="25" t="inlineStr">
        <is>
          <t>A-1053</t>
        </is>
      </c>
      <c r="B55" s="26" t="n">
        <v>46004</v>
      </c>
      <c r="C55" s="25" t="inlineStr">
        <is>
          <t>P-153</t>
        </is>
      </c>
      <c r="D55" s="25" t="inlineStr">
        <is>
          <t>Dr. Sophia Becker</t>
        </is>
      </c>
      <c r="E55" s="25" t="inlineStr">
        <is>
          <t>Dermatologie</t>
        </is>
      </c>
      <c r="F55" s="27" t="n">
        <v>54</v>
      </c>
      <c r="G55" s="28" t="n">
        <v>256</v>
      </c>
      <c r="H55" s="25" t="inlineStr">
        <is>
          <t>Abgeschlossen</t>
        </is>
      </c>
    </row>
    <row r="56">
      <c r="A56" s="25" t="inlineStr">
        <is>
          <t>A-1054</t>
        </is>
      </c>
      <c r="B56" s="26" t="n">
        <v>45979</v>
      </c>
      <c r="C56" s="25" t="inlineStr">
        <is>
          <t>P-156</t>
        </is>
      </c>
      <c r="D56" s="25" t="inlineStr">
        <is>
          <t>Dr. Lukas Fischer</t>
        </is>
      </c>
      <c r="E56" s="25" t="inlineStr">
        <is>
          <t>Dermatologie</t>
        </is>
      </c>
      <c r="F56" s="27" t="n">
        <v>21</v>
      </c>
      <c r="G56" s="28" t="n">
        <v>54</v>
      </c>
      <c r="H56" s="25" t="inlineStr">
        <is>
          <t>Abgeschlossen</t>
        </is>
      </c>
    </row>
    <row r="57">
      <c r="A57" s="25" t="inlineStr">
        <is>
          <t>A-1055</t>
        </is>
      </c>
      <c r="B57" s="26" t="n">
        <v>45913</v>
      </c>
      <c r="C57" s="25" t="inlineStr">
        <is>
          <t>P-050</t>
        </is>
      </c>
      <c r="D57" s="25" t="inlineStr">
        <is>
          <t>Dr. Julia Schmidt</t>
        </is>
      </c>
      <c r="E57" s="25" t="inlineStr">
        <is>
          <t>Dermatologie</t>
        </is>
      </c>
      <c r="F57" s="27" t="n">
        <v>38</v>
      </c>
      <c r="G57" s="28" t="n">
        <v>212</v>
      </c>
      <c r="H57" s="25" t="inlineStr">
        <is>
          <t>Abgeschlossen</t>
        </is>
      </c>
    </row>
    <row r="58">
      <c r="A58" s="25" t="inlineStr">
        <is>
          <t>A-1056</t>
        </is>
      </c>
      <c r="B58" s="26" t="n">
        <v>45941</v>
      </c>
      <c r="C58" s="25" t="inlineStr">
        <is>
          <t>P-147</t>
        </is>
      </c>
      <c r="D58" s="25" t="inlineStr">
        <is>
          <t>Dr. Anna Bauer</t>
        </is>
      </c>
      <c r="E58" s="25" t="inlineStr">
        <is>
          <t>Kardiologie</t>
        </is>
      </c>
      <c r="F58" s="27" t="n">
        <v>55</v>
      </c>
      <c r="G58" s="28" t="n">
        <v>296</v>
      </c>
      <c r="H58" s="25" t="inlineStr">
        <is>
          <t>Abgeschlossen</t>
        </is>
      </c>
    </row>
    <row r="59">
      <c r="A59" s="25" t="inlineStr">
        <is>
          <t>A-1057</t>
        </is>
      </c>
      <c r="B59" s="26" t="n">
        <v>45766</v>
      </c>
      <c r="C59" s="25" t="inlineStr">
        <is>
          <t>P-047</t>
        </is>
      </c>
      <c r="D59" s="25" t="inlineStr">
        <is>
          <t>Dr. Anna Bauer</t>
        </is>
      </c>
      <c r="E59" s="25" t="inlineStr">
        <is>
          <t>Innere Med</t>
        </is>
      </c>
      <c r="F59" s="27" t="n">
        <v>19</v>
      </c>
      <c r="G59" s="28" t="n">
        <v>224</v>
      </c>
      <c r="H59" s="25" t="inlineStr">
        <is>
          <t>Nicht erschienen</t>
        </is>
      </c>
    </row>
    <row r="60">
      <c r="A60" s="25" t="inlineStr">
        <is>
          <t>A-1058</t>
        </is>
      </c>
      <c r="B60" s="26" t="n">
        <v>45849</v>
      </c>
      <c r="C60" s="25" t="inlineStr">
        <is>
          <t>P-103</t>
        </is>
      </c>
      <c r="D60" s="25" t="inlineStr">
        <is>
          <t>Dr. Tim Schneider</t>
        </is>
      </c>
      <c r="E60" s="25" t="inlineStr">
        <is>
          <t>Orthopädie</t>
        </is>
      </c>
      <c r="F60" s="27" t="n">
        <v>17</v>
      </c>
      <c r="G60" s="28" t="n">
        <v>57</v>
      </c>
      <c r="H60" s="25" t="inlineStr">
        <is>
          <t>Abgeschlossen</t>
        </is>
      </c>
    </row>
    <row r="61">
      <c r="A61" s="25" t="inlineStr">
        <is>
          <t>A-1059</t>
        </is>
      </c>
      <c r="B61" s="26" t="n">
        <v>45665</v>
      </c>
      <c r="C61" s="25" t="inlineStr">
        <is>
          <t>P-033</t>
        </is>
      </c>
      <c r="D61" s="25" t="inlineStr">
        <is>
          <t>Dr. Julia Schmidt</t>
        </is>
      </c>
      <c r="E61" s="25" t="inlineStr">
        <is>
          <t>Dermatologie</t>
        </is>
      </c>
      <c r="F61" s="27" t="n">
        <v>54</v>
      </c>
      <c r="G61" s="28" t="n">
        <v>105</v>
      </c>
      <c r="H61" s="25" t="inlineStr">
        <is>
          <t>Geplant</t>
        </is>
      </c>
    </row>
    <row r="62">
      <c r="A62" s="25" t="inlineStr">
        <is>
          <t>A-1060</t>
        </is>
      </c>
      <c r="B62" s="26" t="n">
        <v>45888</v>
      </c>
      <c r="C62" s="25" t="inlineStr">
        <is>
          <t>P-148</t>
        </is>
      </c>
      <c r="D62" s="25" t="inlineStr">
        <is>
          <t>Dr. Sophia Becker</t>
        </is>
      </c>
      <c r="E62" s="25" t="inlineStr">
        <is>
          <t>Augenheilkunde</t>
        </is>
      </c>
      <c r="F62" s="27" t="n">
        <v>58</v>
      </c>
      <c r="G62" s="28" t="n">
        <v>186</v>
      </c>
      <c r="H62" s="25" t="inlineStr">
        <is>
          <t>Abgeschlossen</t>
        </is>
      </c>
    </row>
    <row r="63">
      <c r="A63" s="25" t="inlineStr">
        <is>
          <t>A-1061</t>
        </is>
      </c>
      <c r="B63" s="26" t="n">
        <v>45703</v>
      </c>
      <c r="C63" s="25" t="inlineStr">
        <is>
          <t>P-110</t>
        </is>
      </c>
      <c r="D63" s="25" t="inlineStr">
        <is>
          <t>Dr. Lukas Fischer</t>
        </is>
      </c>
      <c r="E63" s="25" t="inlineStr">
        <is>
          <t>Augenheilkunde</t>
        </is>
      </c>
      <c r="F63" s="27" t="n">
        <v>46</v>
      </c>
      <c r="G63" s="28" t="n">
        <v>265</v>
      </c>
      <c r="H63" s="25" t="inlineStr">
        <is>
          <t>Abgeschlossen</t>
        </is>
      </c>
    </row>
    <row r="64">
      <c r="A64" s="25" t="inlineStr">
        <is>
          <t>A-1062</t>
        </is>
      </c>
      <c r="B64" s="26" t="n">
        <v>45825</v>
      </c>
      <c r="C64" s="25" t="inlineStr">
        <is>
          <t>P-173</t>
        </is>
      </c>
      <c r="D64" s="25" t="inlineStr">
        <is>
          <t>Dr. Lea Wagner</t>
        </is>
      </c>
      <c r="E64" s="25" t="inlineStr">
        <is>
          <t>Dermatologie</t>
        </is>
      </c>
      <c r="F64" s="27" t="n">
        <v>38</v>
      </c>
      <c r="G64" s="28" t="n">
        <v>275</v>
      </c>
      <c r="H64" s="25" t="inlineStr">
        <is>
          <t>Geplant</t>
        </is>
      </c>
    </row>
    <row r="65">
      <c r="A65" s="25" t="inlineStr">
        <is>
          <t>A-1063</t>
        </is>
      </c>
      <c r="B65" s="26" t="n">
        <v>45851</v>
      </c>
      <c r="C65" s="25" t="inlineStr">
        <is>
          <t>P-163</t>
        </is>
      </c>
      <c r="D65" s="25" t="inlineStr">
        <is>
          <t>Dr. Lea Wagner</t>
        </is>
      </c>
      <c r="E65" s="25" t="inlineStr">
        <is>
          <t>Augenheilkunde</t>
        </is>
      </c>
      <c r="F65" s="27" t="n">
        <v>26</v>
      </c>
      <c r="G65" s="28" t="n">
        <v>336</v>
      </c>
      <c r="H65" s="25" t="inlineStr">
        <is>
          <t>Abgesagt</t>
        </is>
      </c>
    </row>
    <row r="66">
      <c r="A66" s="25" t="inlineStr">
        <is>
          <t>A-1064</t>
        </is>
      </c>
      <c r="B66" s="26" t="n">
        <v>46007</v>
      </c>
      <c r="C66" s="25" t="inlineStr">
        <is>
          <t>P-053</t>
        </is>
      </c>
      <c r="D66" s="25" t="inlineStr">
        <is>
          <t>Dr. Jonas Klein</t>
        </is>
      </c>
      <c r="E66" s="25" t="inlineStr">
        <is>
          <t>Innere Med</t>
        </is>
      </c>
      <c r="F66" s="27" t="n">
        <v>55</v>
      </c>
      <c r="G66" s="28" t="n">
        <v>207</v>
      </c>
      <c r="H66" s="25" t="inlineStr">
        <is>
          <t>Abgeschlossen</t>
        </is>
      </c>
    </row>
    <row r="67">
      <c r="A67" s="25" t="inlineStr">
        <is>
          <t>A-1065</t>
        </is>
      </c>
      <c r="B67" s="26" t="n">
        <v>45938</v>
      </c>
      <c r="C67" s="25" t="inlineStr">
        <is>
          <t>P-151</t>
        </is>
      </c>
      <c r="D67" s="25" t="inlineStr">
        <is>
          <t>Dr. Sophia Becker</t>
        </is>
      </c>
      <c r="E67" s="25" t="inlineStr">
        <is>
          <t>Orthopädie</t>
        </is>
      </c>
      <c r="F67" s="27" t="n">
        <v>44</v>
      </c>
      <c r="G67" s="28" t="n">
        <v>250</v>
      </c>
      <c r="H67" s="25" t="inlineStr">
        <is>
          <t>Nicht erschienen</t>
        </is>
      </c>
    </row>
    <row r="68">
      <c r="A68" s="25" t="inlineStr">
        <is>
          <t>A-1066</t>
        </is>
      </c>
      <c r="B68" s="26" t="n">
        <v>45676</v>
      </c>
      <c r="C68" s="25" t="inlineStr">
        <is>
          <t>P-095</t>
        </is>
      </c>
      <c r="D68" s="25" t="inlineStr">
        <is>
          <t>Dr. Sophia Becker</t>
        </is>
      </c>
      <c r="E68" s="25" t="inlineStr">
        <is>
          <t>Kardiologie</t>
        </is>
      </c>
      <c r="F68" s="27" t="n">
        <v>39</v>
      </c>
      <c r="G68" s="28" t="n">
        <v>347</v>
      </c>
      <c r="H68" s="25" t="inlineStr">
        <is>
          <t>Geplant</t>
        </is>
      </c>
    </row>
    <row r="69">
      <c r="A69" s="25" t="inlineStr">
        <is>
          <t>A-1067</t>
        </is>
      </c>
      <c r="B69" s="26" t="n">
        <v>45762</v>
      </c>
      <c r="C69" s="25" t="inlineStr">
        <is>
          <t>P-066</t>
        </is>
      </c>
      <c r="D69" s="25" t="inlineStr">
        <is>
          <t>Dr. Sophia Becker</t>
        </is>
      </c>
      <c r="E69" s="25" t="inlineStr">
        <is>
          <t>Dermatologie</t>
        </is>
      </c>
      <c r="F69" s="27" t="n">
        <v>15</v>
      </c>
      <c r="G69" s="28" t="n">
        <v>350</v>
      </c>
      <c r="H69" s="25" t="inlineStr">
        <is>
          <t>Abgesagt</t>
        </is>
      </c>
    </row>
    <row r="70">
      <c r="A70" s="25" t="inlineStr">
        <is>
          <t>A-1068</t>
        </is>
      </c>
      <c r="B70" s="26" t="n">
        <v>45911</v>
      </c>
      <c r="C70" s="25" t="inlineStr">
        <is>
          <t>P-044</t>
        </is>
      </c>
      <c r="D70" s="25" t="inlineStr">
        <is>
          <t>Dr. Anna Bauer</t>
        </is>
      </c>
      <c r="E70" s="25" t="inlineStr">
        <is>
          <t>Zahn</t>
        </is>
      </c>
      <c r="F70" s="27" t="n">
        <v>59</v>
      </c>
      <c r="G70" s="28" t="n">
        <v>330</v>
      </c>
      <c r="H70" s="25" t="inlineStr">
        <is>
          <t>Abgeschlossen</t>
        </is>
      </c>
    </row>
    <row r="71">
      <c r="A71" s="25" t="inlineStr">
        <is>
          <t>A-1069</t>
        </is>
      </c>
      <c r="B71" s="26" t="n">
        <v>45785</v>
      </c>
      <c r="C71" s="25" t="inlineStr">
        <is>
          <t>P-109</t>
        </is>
      </c>
      <c r="D71" s="25" t="inlineStr">
        <is>
          <t>Dr. Jonas Klein</t>
        </is>
      </c>
      <c r="E71" s="25" t="inlineStr">
        <is>
          <t>Kardiologie</t>
        </is>
      </c>
      <c r="F71" s="27" t="n">
        <v>18</v>
      </c>
      <c r="G71" s="28" t="n">
        <v>192</v>
      </c>
      <c r="H71" s="25" t="inlineStr">
        <is>
          <t>Geplant</t>
        </is>
      </c>
    </row>
    <row r="72">
      <c r="A72" s="25" t="inlineStr">
        <is>
          <t>A-1070</t>
        </is>
      </c>
      <c r="B72" s="26" t="n">
        <v>45911</v>
      </c>
      <c r="C72" s="25" t="inlineStr">
        <is>
          <t>P-097</t>
        </is>
      </c>
      <c r="D72" s="25" t="inlineStr">
        <is>
          <t>Dr. Julia Schmidt</t>
        </is>
      </c>
      <c r="E72" s="25" t="inlineStr">
        <is>
          <t>Dermatologie</t>
        </is>
      </c>
      <c r="F72" s="27" t="n">
        <v>39</v>
      </c>
      <c r="G72" s="28" t="n">
        <v>73</v>
      </c>
      <c r="H72" s="25" t="inlineStr">
        <is>
          <t>Abgeschlossen</t>
        </is>
      </c>
    </row>
    <row r="73">
      <c r="A73" s="25" t="inlineStr">
        <is>
          <t>A-1071</t>
        </is>
      </c>
      <c r="B73" s="26" t="n">
        <v>45671</v>
      </c>
      <c r="C73" s="25" t="inlineStr">
        <is>
          <t>P-062</t>
        </is>
      </c>
      <c r="D73" s="25" t="inlineStr">
        <is>
          <t>Dr. Julia Schmidt</t>
        </is>
      </c>
      <c r="E73" s="25" t="inlineStr">
        <is>
          <t>Zahn</t>
        </is>
      </c>
      <c r="F73" s="27" t="n">
        <v>17</v>
      </c>
      <c r="G73" s="28" t="n">
        <v>120</v>
      </c>
      <c r="H73" s="25" t="inlineStr">
        <is>
          <t>Abgeschlossen</t>
        </is>
      </c>
    </row>
    <row r="74">
      <c r="A74" s="25" t="inlineStr">
        <is>
          <t>A-1072</t>
        </is>
      </c>
      <c r="B74" s="26" t="n">
        <v>45913</v>
      </c>
      <c r="C74" s="25" t="inlineStr">
        <is>
          <t>P-100</t>
        </is>
      </c>
      <c r="D74" s="25" t="inlineStr">
        <is>
          <t>Dr. Lukas Fischer</t>
        </is>
      </c>
      <c r="E74" s="25" t="inlineStr">
        <is>
          <t>Pädiatrie</t>
        </is>
      </c>
      <c r="F74" s="27" t="n">
        <v>42</v>
      </c>
      <c r="G74" s="28" t="n">
        <v>325</v>
      </c>
      <c r="H74" s="25" t="inlineStr">
        <is>
          <t>Abgeschlossen</t>
        </is>
      </c>
    </row>
    <row r="75">
      <c r="A75" s="25" t="inlineStr">
        <is>
          <t>A-1073</t>
        </is>
      </c>
      <c r="B75" s="26" t="n">
        <v>45846</v>
      </c>
      <c r="C75" s="25" t="inlineStr">
        <is>
          <t>P-041</t>
        </is>
      </c>
      <c r="D75" s="25" t="inlineStr">
        <is>
          <t>Dr. Sophia Becker</t>
        </is>
      </c>
      <c r="E75" s="25" t="inlineStr">
        <is>
          <t>Pädiatrie</t>
        </is>
      </c>
      <c r="F75" s="27" t="n">
        <v>31</v>
      </c>
      <c r="G75" s="28" t="n">
        <v>331</v>
      </c>
      <c r="H75" s="25" t="inlineStr">
        <is>
          <t>Abgeschlossen</t>
        </is>
      </c>
    </row>
    <row r="76">
      <c r="A76" s="25" t="inlineStr">
        <is>
          <t>A-1074</t>
        </is>
      </c>
      <c r="B76" s="26" t="n">
        <v>45823</v>
      </c>
      <c r="C76" s="25" t="inlineStr">
        <is>
          <t>P-116</t>
        </is>
      </c>
      <c r="D76" s="25" t="inlineStr">
        <is>
          <t>Dr. Sophia Becker</t>
        </is>
      </c>
      <c r="E76" s="25" t="inlineStr">
        <is>
          <t>Augenheilkunde</t>
        </is>
      </c>
      <c r="F76" s="27" t="n">
        <v>40</v>
      </c>
      <c r="G76" s="28" t="n">
        <v>107</v>
      </c>
      <c r="H76" s="25" t="inlineStr">
        <is>
          <t>Abgeschlossen</t>
        </is>
      </c>
    </row>
    <row r="77">
      <c r="A77" s="25" t="inlineStr">
        <is>
          <t>A-1075</t>
        </is>
      </c>
      <c r="B77" s="26" t="n">
        <v>45794</v>
      </c>
      <c r="C77" s="25" t="inlineStr">
        <is>
          <t>P-166</t>
        </is>
      </c>
      <c r="D77" s="25" t="inlineStr">
        <is>
          <t>Dr. Anna Bauer</t>
        </is>
      </c>
      <c r="E77" s="25" t="inlineStr">
        <is>
          <t>Innere Med</t>
        </is>
      </c>
      <c r="F77" s="27" t="n">
        <v>30</v>
      </c>
      <c r="G77" s="28" t="n">
        <v>83</v>
      </c>
      <c r="H77" s="25" t="inlineStr">
        <is>
          <t>Abgeschlossen</t>
        </is>
      </c>
    </row>
    <row r="78">
      <c r="A78" s="25" t="inlineStr">
        <is>
          <t>A-1076</t>
        </is>
      </c>
      <c r="B78" s="26" t="n">
        <v>45885</v>
      </c>
      <c r="C78" s="25" t="inlineStr">
        <is>
          <t>P-087</t>
        </is>
      </c>
      <c r="D78" s="25" t="inlineStr">
        <is>
          <t>Dr. Jonas Klein</t>
        </is>
      </c>
      <c r="E78" s="25" t="inlineStr">
        <is>
          <t>Augenheilkunde</t>
        </is>
      </c>
      <c r="F78" s="27" t="n">
        <v>45</v>
      </c>
      <c r="G78" s="28" t="n">
        <v>93</v>
      </c>
      <c r="H78" s="25" t="inlineStr">
        <is>
          <t>Abgeschlossen</t>
        </is>
      </c>
    </row>
    <row r="79">
      <c r="A79" s="25" t="inlineStr">
        <is>
          <t>A-1077</t>
        </is>
      </c>
      <c r="B79" s="26" t="n">
        <v>45939</v>
      </c>
      <c r="C79" s="25" t="inlineStr">
        <is>
          <t>P-142</t>
        </is>
      </c>
      <c r="D79" s="25" t="inlineStr">
        <is>
          <t>Dr. Sophia Becker</t>
        </is>
      </c>
      <c r="E79" s="25" t="inlineStr">
        <is>
          <t>Augenheilkunde</t>
        </is>
      </c>
      <c r="F79" s="27" t="n">
        <v>60</v>
      </c>
      <c r="G79" s="28" t="n">
        <v>296</v>
      </c>
      <c r="H79" s="25" t="inlineStr">
        <is>
          <t>Abgeschlossen</t>
        </is>
      </c>
    </row>
    <row r="80">
      <c r="A80" s="25" t="inlineStr">
        <is>
          <t>A-1078</t>
        </is>
      </c>
      <c r="B80" s="26" t="n">
        <v>45855</v>
      </c>
      <c r="C80" s="25" t="inlineStr">
        <is>
          <t>P-005</t>
        </is>
      </c>
      <c r="D80" s="25" t="inlineStr">
        <is>
          <t>Dr. Julia Schmidt</t>
        </is>
      </c>
      <c r="E80" s="25" t="inlineStr">
        <is>
          <t>Zahn</t>
        </is>
      </c>
      <c r="F80" s="27" t="n">
        <v>19</v>
      </c>
      <c r="G80" s="28" t="n">
        <v>214</v>
      </c>
      <c r="H80" s="25" t="inlineStr">
        <is>
          <t>Abgeschlossen</t>
        </is>
      </c>
    </row>
    <row r="81">
      <c r="A81" s="25" t="inlineStr">
        <is>
          <t>A-1079</t>
        </is>
      </c>
      <c r="B81" s="26" t="n">
        <v>45724</v>
      </c>
      <c r="C81" s="25" t="inlineStr">
        <is>
          <t>P-160</t>
        </is>
      </c>
      <c r="D81" s="25" t="inlineStr">
        <is>
          <t>Dr. Jonas Klein</t>
        </is>
      </c>
      <c r="E81" s="25" t="inlineStr">
        <is>
          <t>Orthopädie</t>
        </is>
      </c>
      <c r="F81" s="27" t="n">
        <v>39</v>
      </c>
      <c r="G81" s="28" t="n">
        <v>89</v>
      </c>
      <c r="H81" s="25" t="inlineStr">
        <is>
          <t>Abgeschlossen</t>
        </is>
      </c>
    </row>
    <row r="82">
      <c r="A82" s="25" t="inlineStr">
        <is>
          <t>A-1080</t>
        </is>
      </c>
      <c r="B82" s="26" t="n">
        <v>45979</v>
      </c>
      <c r="C82" s="25" t="inlineStr">
        <is>
          <t>P-003</t>
        </is>
      </c>
      <c r="D82" s="25" t="inlineStr">
        <is>
          <t>Dr. Julia Schmidt</t>
        </is>
      </c>
      <c r="E82" s="25" t="inlineStr">
        <is>
          <t>Pädiatrie</t>
        </is>
      </c>
      <c r="F82" s="27" t="n">
        <v>46</v>
      </c>
      <c r="G82" s="28" t="n">
        <v>59</v>
      </c>
      <c r="H82" s="25" t="inlineStr">
        <is>
          <t>Abgeschlossen</t>
        </is>
      </c>
    </row>
    <row r="83">
      <c r="A83" s="25" t="inlineStr">
        <is>
          <t>A-1081</t>
        </is>
      </c>
      <c r="B83" s="26" t="n">
        <v>45978</v>
      </c>
      <c r="C83" s="25" t="inlineStr">
        <is>
          <t>P-180</t>
        </is>
      </c>
      <c r="D83" s="25" t="inlineStr">
        <is>
          <t>Dr. Tim Schneider</t>
        </is>
      </c>
      <c r="E83" s="25" t="inlineStr">
        <is>
          <t>Innere Med</t>
        </is>
      </c>
      <c r="F83" s="27" t="n">
        <v>36</v>
      </c>
      <c r="G83" s="28" t="n">
        <v>186</v>
      </c>
      <c r="H83" s="25" t="inlineStr">
        <is>
          <t>Abgesagt</t>
        </is>
      </c>
    </row>
    <row r="84">
      <c r="A84" s="25" t="inlineStr">
        <is>
          <t>A-1082</t>
        </is>
      </c>
      <c r="B84" s="26" t="n">
        <v>45735</v>
      </c>
      <c r="C84" s="25" t="inlineStr">
        <is>
          <t>P-035</t>
        </is>
      </c>
      <c r="D84" s="25" t="inlineStr">
        <is>
          <t>Dr. Lea Wagner</t>
        </is>
      </c>
      <c r="E84" s="25" t="inlineStr">
        <is>
          <t>Augenheilkunde</t>
        </is>
      </c>
      <c r="F84" s="27" t="n">
        <v>34</v>
      </c>
      <c r="G84" s="28" t="n">
        <v>86</v>
      </c>
      <c r="H84" s="25" t="inlineStr">
        <is>
          <t>Abgeschlossen</t>
        </is>
      </c>
    </row>
    <row r="85">
      <c r="A85" s="25" t="inlineStr">
        <is>
          <t>A-1083</t>
        </is>
      </c>
      <c r="B85" s="26" t="n">
        <v>45881</v>
      </c>
      <c r="C85" s="25" t="inlineStr">
        <is>
          <t>P-060</t>
        </is>
      </c>
      <c r="D85" s="25" t="inlineStr">
        <is>
          <t>Dr. Anna Bauer</t>
        </is>
      </c>
      <c r="E85" s="25" t="inlineStr">
        <is>
          <t>Kardiologie</t>
        </is>
      </c>
      <c r="F85" s="27" t="n">
        <v>57</v>
      </c>
      <c r="G85" s="28" t="n">
        <v>228</v>
      </c>
      <c r="H85" s="25" t="inlineStr">
        <is>
          <t>Abgesagt</t>
        </is>
      </c>
    </row>
    <row r="86">
      <c r="A86" s="25" t="inlineStr">
        <is>
          <t>A-1084</t>
        </is>
      </c>
      <c r="B86" s="26" t="n">
        <v>46009</v>
      </c>
      <c r="C86" s="25" t="inlineStr">
        <is>
          <t>P-007</t>
        </is>
      </c>
      <c r="D86" s="25" t="inlineStr">
        <is>
          <t>Dr. Jonas Klein</t>
        </is>
      </c>
      <c r="E86" s="25" t="inlineStr">
        <is>
          <t>Augenheilkunde</t>
        </is>
      </c>
      <c r="F86" s="27" t="n">
        <v>56</v>
      </c>
      <c r="G86" s="28" t="n">
        <v>189</v>
      </c>
      <c r="H86" s="25" t="inlineStr">
        <is>
          <t>Abgeschlossen</t>
        </is>
      </c>
    </row>
    <row r="87">
      <c r="A87" s="25" t="inlineStr">
        <is>
          <t>A-1085</t>
        </is>
      </c>
      <c r="B87" s="26" t="n">
        <v>45766</v>
      </c>
      <c r="C87" s="25" t="inlineStr">
        <is>
          <t>P-126</t>
        </is>
      </c>
      <c r="D87" s="25" t="inlineStr">
        <is>
          <t>Dr. Lea Wagner</t>
        </is>
      </c>
      <c r="E87" s="25" t="inlineStr">
        <is>
          <t>Augenheilkunde</t>
        </is>
      </c>
      <c r="F87" s="27" t="n">
        <v>48</v>
      </c>
      <c r="G87" s="28" t="n">
        <v>117</v>
      </c>
      <c r="H87" s="25" t="inlineStr">
        <is>
          <t>Abgeschlossen</t>
        </is>
      </c>
    </row>
    <row r="88">
      <c r="A88" s="25" t="inlineStr">
        <is>
          <t>A-1086</t>
        </is>
      </c>
      <c r="B88" s="26" t="n">
        <v>45825</v>
      </c>
      <c r="C88" s="25" t="inlineStr">
        <is>
          <t>P-160</t>
        </is>
      </c>
      <c r="D88" s="25" t="inlineStr">
        <is>
          <t>Dr. Julia Schmidt</t>
        </is>
      </c>
      <c r="E88" s="25" t="inlineStr">
        <is>
          <t>Dermatologie</t>
        </is>
      </c>
      <c r="F88" s="27" t="n">
        <v>32</v>
      </c>
      <c r="G88" s="28" t="n">
        <v>304</v>
      </c>
      <c r="H88" s="25" t="inlineStr">
        <is>
          <t>Abgeschlossen</t>
        </is>
      </c>
    </row>
    <row r="89">
      <c r="A89" s="25" t="inlineStr">
        <is>
          <t>A-1087</t>
        </is>
      </c>
      <c r="B89" s="26" t="n">
        <v>45912</v>
      </c>
      <c r="C89" s="25" t="inlineStr">
        <is>
          <t>P-078</t>
        </is>
      </c>
      <c r="D89" s="25" t="inlineStr">
        <is>
          <t>Dr. Lea Wagner</t>
        </is>
      </c>
      <c r="E89" s="25" t="inlineStr">
        <is>
          <t>Kardiologie</t>
        </is>
      </c>
      <c r="F89" s="27" t="n">
        <v>30</v>
      </c>
      <c r="G89" s="28" t="n">
        <v>148</v>
      </c>
      <c r="H89" s="25" t="inlineStr">
        <is>
          <t>Abgesagt</t>
        </is>
      </c>
    </row>
    <row r="90">
      <c r="A90" s="25" t="inlineStr">
        <is>
          <t>A-1088</t>
        </is>
      </c>
      <c r="B90" s="26" t="n">
        <v>45733</v>
      </c>
      <c r="C90" s="25" t="inlineStr">
        <is>
          <t>P-008</t>
        </is>
      </c>
      <c r="D90" s="25" t="inlineStr">
        <is>
          <t>Dr. Tim Schneider</t>
        </is>
      </c>
      <c r="E90" s="25" t="inlineStr">
        <is>
          <t>Orthopädie</t>
        </is>
      </c>
      <c r="F90" s="27" t="n">
        <v>29</v>
      </c>
      <c r="G90" s="28" t="n">
        <v>154</v>
      </c>
      <c r="H90" s="25" t="inlineStr">
        <is>
          <t>Abgeschlossen</t>
        </is>
      </c>
    </row>
    <row r="91">
      <c r="A91" s="25" t="inlineStr">
        <is>
          <t>A-1089</t>
        </is>
      </c>
      <c r="B91" s="26" t="n">
        <v>45825</v>
      </c>
      <c r="C91" s="25" t="inlineStr">
        <is>
          <t>P-025</t>
        </is>
      </c>
      <c r="D91" s="25" t="inlineStr">
        <is>
          <t>Dr. Sophia Becker</t>
        </is>
      </c>
      <c r="E91" s="25" t="inlineStr">
        <is>
          <t>Innere Med</t>
        </is>
      </c>
      <c r="F91" s="27" t="n">
        <v>36</v>
      </c>
      <c r="G91" s="28" t="n">
        <v>100</v>
      </c>
      <c r="H91" s="25" t="inlineStr">
        <is>
          <t>Abgeschlossen</t>
        </is>
      </c>
    </row>
    <row r="92">
      <c r="A92" s="25" t="inlineStr">
        <is>
          <t>A-1090</t>
        </is>
      </c>
      <c r="B92" s="26" t="n">
        <v>45725</v>
      </c>
      <c r="C92" s="25" t="inlineStr">
        <is>
          <t>P-024</t>
        </is>
      </c>
      <c r="D92" s="25" t="inlineStr">
        <is>
          <t>Dr. Sophia Becker</t>
        </is>
      </c>
      <c r="E92" s="25" t="inlineStr">
        <is>
          <t>Augenheilkunde</t>
        </is>
      </c>
      <c r="F92" s="27" t="n">
        <v>46</v>
      </c>
      <c r="G92" s="28" t="n">
        <v>320</v>
      </c>
      <c r="H92" s="25" t="inlineStr">
        <is>
          <t>Abgeschlossen</t>
        </is>
      </c>
    </row>
    <row r="93">
      <c r="A93" s="25" t="inlineStr">
        <is>
          <t>A-1091</t>
        </is>
      </c>
      <c r="B93" s="26" t="n">
        <v>45669</v>
      </c>
      <c r="C93" s="25" t="inlineStr">
        <is>
          <t>P-047</t>
        </is>
      </c>
      <c r="D93" s="25" t="inlineStr">
        <is>
          <t>Dr. Jonas Klein</t>
        </is>
      </c>
      <c r="E93" s="25" t="inlineStr">
        <is>
          <t>Orthopädie</t>
        </is>
      </c>
      <c r="F93" s="27" t="n">
        <v>25</v>
      </c>
      <c r="G93" s="28" t="n">
        <v>210</v>
      </c>
      <c r="H93" s="25" t="inlineStr">
        <is>
          <t>Abgeschlossen</t>
        </is>
      </c>
    </row>
    <row r="94">
      <c r="A94" s="25" t="inlineStr">
        <is>
          <t>A-1092</t>
        </is>
      </c>
      <c r="B94" s="26" t="n">
        <v>45969</v>
      </c>
      <c r="C94" s="25" t="inlineStr">
        <is>
          <t>P-130</t>
        </is>
      </c>
      <c r="D94" s="25" t="inlineStr">
        <is>
          <t>Dr. Tim Schneider</t>
        </is>
      </c>
      <c r="E94" s="25" t="inlineStr">
        <is>
          <t>Pädiatrie</t>
        </is>
      </c>
      <c r="F94" s="27" t="n">
        <v>35</v>
      </c>
      <c r="G94" s="28" t="n">
        <v>108</v>
      </c>
      <c r="H94" s="25" t="inlineStr">
        <is>
          <t>Geplant</t>
        </is>
      </c>
    </row>
    <row r="95">
      <c r="A95" s="25" t="inlineStr">
        <is>
          <t>A-1093</t>
        </is>
      </c>
      <c r="B95" s="26" t="n">
        <v>45760</v>
      </c>
      <c r="C95" s="25" t="inlineStr">
        <is>
          <t>P-164</t>
        </is>
      </c>
      <c r="D95" s="25" t="inlineStr">
        <is>
          <t>Dr. Anna Bauer</t>
        </is>
      </c>
      <c r="E95" s="25" t="inlineStr">
        <is>
          <t>Orthopädie</t>
        </is>
      </c>
      <c r="F95" s="27" t="n">
        <v>58</v>
      </c>
      <c r="G95" s="28" t="n">
        <v>141</v>
      </c>
      <c r="H95" s="25" t="inlineStr">
        <is>
          <t>Abgeschlossen</t>
        </is>
      </c>
    </row>
    <row r="96">
      <c r="A96" s="25" t="inlineStr">
        <is>
          <t>A-1094</t>
        </is>
      </c>
      <c r="B96" s="26" t="n">
        <v>45940</v>
      </c>
      <c r="C96" s="25" t="inlineStr">
        <is>
          <t>P-131</t>
        </is>
      </c>
      <c r="D96" s="25" t="inlineStr">
        <is>
          <t>Dr. Lukas Fischer</t>
        </is>
      </c>
      <c r="E96" s="25" t="inlineStr">
        <is>
          <t>Kardiologie</t>
        </is>
      </c>
      <c r="F96" s="27" t="n">
        <v>18</v>
      </c>
      <c r="G96" s="28" t="n">
        <v>332</v>
      </c>
      <c r="H96" s="25" t="inlineStr">
        <is>
          <t>Abgeschlossen</t>
        </is>
      </c>
    </row>
    <row r="97">
      <c r="A97" s="25" t="inlineStr">
        <is>
          <t>A-1095</t>
        </is>
      </c>
      <c r="B97" s="26" t="n">
        <v>45735</v>
      </c>
      <c r="C97" s="25" t="inlineStr">
        <is>
          <t>P-063</t>
        </is>
      </c>
      <c r="D97" s="25" t="inlineStr">
        <is>
          <t>Dr. Lukas Fischer</t>
        </is>
      </c>
      <c r="E97" s="25" t="inlineStr">
        <is>
          <t>Innere Med</t>
        </is>
      </c>
      <c r="F97" s="27" t="n">
        <v>17</v>
      </c>
      <c r="G97" s="28" t="n">
        <v>70</v>
      </c>
      <c r="H97" s="25" t="inlineStr">
        <is>
          <t>Abgeschlossen</t>
        </is>
      </c>
    </row>
    <row r="98">
      <c r="A98" s="25" t="inlineStr">
        <is>
          <t>A-1096</t>
        </is>
      </c>
      <c r="B98" s="26" t="n">
        <v>45972</v>
      </c>
      <c r="C98" s="25" t="inlineStr">
        <is>
          <t>P-164</t>
        </is>
      </c>
      <c r="D98" s="25" t="inlineStr">
        <is>
          <t>Dr. Lea Wagner</t>
        </is>
      </c>
      <c r="E98" s="25" t="inlineStr">
        <is>
          <t>Dermatologie</t>
        </is>
      </c>
      <c r="F98" s="27" t="n">
        <v>20</v>
      </c>
      <c r="G98" s="28" t="n">
        <v>78</v>
      </c>
      <c r="H98" s="25" t="inlineStr">
        <is>
          <t>Abgeschlossen</t>
        </is>
      </c>
    </row>
    <row r="99">
      <c r="A99" s="25" t="inlineStr">
        <is>
          <t>A-1097</t>
        </is>
      </c>
      <c r="B99" s="26" t="n">
        <v>45880</v>
      </c>
      <c r="C99" s="25" t="inlineStr">
        <is>
          <t>P-120</t>
        </is>
      </c>
      <c r="D99" s="25" t="inlineStr">
        <is>
          <t>Dr. Lea Wagner</t>
        </is>
      </c>
      <c r="E99" s="25" t="inlineStr">
        <is>
          <t>Innere Med</t>
        </is>
      </c>
      <c r="F99" s="27" t="n">
        <v>58</v>
      </c>
      <c r="G99" s="28" t="n">
        <v>182</v>
      </c>
      <c r="H99" s="25" t="inlineStr">
        <is>
          <t>Abgeschlossen</t>
        </is>
      </c>
    </row>
    <row r="100">
      <c r="A100" s="25" t="inlineStr">
        <is>
          <t>A-1098</t>
        </is>
      </c>
      <c r="B100" s="26" t="n">
        <v>46007</v>
      </c>
      <c r="C100" s="25" t="inlineStr">
        <is>
          <t>P-154</t>
        </is>
      </c>
      <c r="D100" s="25" t="inlineStr">
        <is>
          <t>Dr. Jonas Klein</t>
        </is>
      </c>
      <c r="E100" s="25" t="inlineStr">
        <is>
          <t>Augenheilkunde</t>
        </is>
      </c>
      <c r="F100" s="27" t="n">
        <v>55</v>
      </c>
      <c r="G100" s="28" t="n">
        <v>209</v>
      </c>
      <c r="H100" s="25" t="inlineStr">
        <is>
          <t>Abgeschlossen</t>
        </is>
      </c>
    </row>
    <row r="101">
      <c r="A101" s="25" t="inlineStr">
        <is>
          <t>A-1099</t>
        </is>
      </c>
      <c r="B101" s="26" t="n">
        <v>45918</v>
      </c>
      <c r="C101" s="25" t="inlineStr">
        <is>
          <t>P-055</t>
        </is>
      </c>
      <c r="D101" s="25" t="inlineStr">
        <is>
          <t>Dr. Anna Bauer</t>
        </is>
      </c>
      <c r="E101" s="25" t="inlineStr">
        <is>
          <t>Zahn</t>
        </is>
      </c>
      <c r="F101" s="27" t="n">
        <v>24</v>
      </c>
      <c r="G101" s="28" t="n">
        <v>80</v>
      </c>
      <c r="H101" s="25" t="inlineStr">
        <is>
          <t>Abgeschlossen</t>
        </is>
      </c>
    </row>
    <row r="102">
      <c r="A102" s="25" t="inlineStr">
        <is>
          <t>A-1100</t>
        </is>
      </c>
      <c r="B102" s="26" t="n">
        <v>45909</v>
      </c>
      <c r="C102" s="25" t="inlineStr">
        <is>
          <t>P-158</t>
        </is>
      </c>
      <c r="D102" s="25" t="inlineStr">
        <is>
          <t>Dr. Tim Schneider</t>
        </is>
      </c>
      <c r="E102" s="25" t="inlineStr">
        <is>
          <t>Pädiatrie</t>
        </is>
      </c>
      <c r="F102" s="27" t="n">
        <v>38</v>
      </c>
      <c r="G102" s="28" t="n">
        <v>255</v>
      </c>
      <c r="H102" s="25" t="inlineStr">
        <is>
          <t>Geplant</t>
        </is>
      </c>
    </row>
    <row r="103">
      <c r="A103" s="25" t="inlineStr">
        <is>
          <t>A-1101</t>
        </is>
      </c>
      <c r="B103" s="26" t="n">
        <v>45766</v>
      </c>
      <c r="C103" s="25" t="inlineStr">
        <is>
          <t>P-085</t>
        </is>
      </c>
      <c r="D103" s="25" t="inlineStr">
        <is>
          <t>Dr. Jonas Klein</t>
        </is>
      </c>
      <c r="E103" s="25" t="inlineStr">
        <is>
          <t>Augenheilkunde</t>
        </is>
      </c>
      <c r="F103" s="27" t="n">
        <v>48</v>
      </c>
      <c r="G103" s="28" t="n">
        <v>285</v>
      </c>
      <c r="H103" s="25" t="inlineStr">
        <is>
          <t>Abgeschlossen</t>
        </is>
      </c>
    </row>
    <row r="104">
      <c r="A104" s="25" t="inlineStr">
        <is>
          <t>A-1102</t>
        </is>
      </c>
      <c r="B104" s="26" t="n">
        <v>45913</v>
      </c>
      <c r="C104" s="25" t="inlineStr">
        <is>
          <t>P-033</t>
        </is>
      </c>
      <c r="D104" s="25" t="inlineStr">
        <is>
          <t>Dr. Jonas Klein</t>
        </is>
      </c>
      <c r="E104" s="25" t="inlineStr">
        <is>
          <t>Pädiatrie</t>
        </is>
      </c>
      <c r="F104" s="27" t="n">
        <v>35</v>
      </c>
      <c r="G104" s="28" t="n">
        <v>107</v>
      </c>
      <c r="H104" s="25" t="inlineStr">
        <is>
          <t>Abgeschlossen</t>
        </is>
      </c>
    </row>
    <row r="105">
      <c r="A105" s="25" t="inlineStr">
        <is>
          <t>A-1103</t>
        </is>
      </c>
      <c r="B105" s="26" t="n">
        <v>45761</v>
      </c>
      <c r="C105" s="25" t="inlineStr">
        <is>
          <t>P-135</t>
        </is>
      </c>
      <c r="D105" s="25" t="inlineStr">
        <is>
          <t>Dr. Anna Bauer</t>
        </is>
      </c>
      <c r="E105" s="25" t="inlineStr">
        <is>
          <t>Orthopädie</t>
        </is>
      </c>
      <c r="F105" s="27" t="n">
        <v>48</v>
      </c>
      <c r="G105" s="28" t="n">
        <v>71</v>
      </c>
      <c r="H105" s="25" t="inlineStr">
        <is>
          <t>Abgeschlossen</t>
        </is>
      </c>
    </row>
    <row r="106">
      <c r="A106" s="25" t="inlineStr">
        <is>
          <t>A-1104</t>
        </is>
      </c>
      <c r="B106" s="26" t="n">
        <v>45939</v>
      </c>
      <c r="C106" s="25" t="inlineStr">
        <is>
          <t>P-081</t>
        </is>
      </c>
      <c r="D106" s="25" t="inlineStr">
        <is>
          <t>Dr. Jonas Klein</t>
        </is>
      </c>
      <c r="E106" s="25" t="inlineStr">
        <is>
          <t>Orthopädie</t>
        </is>
      </c>
      <c r="F106" s="27" t="n">
        <v>30</v>
      </c>
      <c r="G106" s="28" t="n">
        <v>159</v>
      </c>
      <c r="H106" s="25" t="inlineStr">
        <is>
          <t>Nicht erschienen</t>
        </is>
      </c>
    </row>
    <row r="107">
      <c r="A107" s="25" t="inlineStr">
        <is>
          <t>A-1105</t>
        </is>
      </c>
      <c r="B107" s="26" t="n">
        <v>45850</v>
      </c>
      <c r="C107" s="25" t="inlineStr">
        <is>
          <t>P-171</t>
        </is>
      </c>
      <c r="D107" s="25" t="inlineStr">
        <is>
          <t>Dr. Lea Wagner</t>
        </is>
      </c>
      <c r="E107" s="25" t="inlineStr">
        <is>
          <t>Augenheilkunde</t>
        </is>
      </c>
      <c r="F107" s="27" t="n">
        <v>44</v>
      </c>
      <c r="G107" s="28" t="n">
        <v>174</v>
      </c>
      <c r="H107" s="25" t="inlineStr">
        <is>
          <t>Geplant</t>
        </is>
      </c>
    </row>
    <row r="108">
      <c r="A108" s="25" t="inlineStr">
        <is>
          <t>A-1106</t>
        </is>
      </c>
      <c r="B108" s="26" t="n">
        <v>45824</v>
      </c>
      <c r="C108" s="25" t="inlineStr">
        <is>
          <t>P-076</t>
        </is>
      </c>
      <c r="D108" s="25" t="inlineStr">
        <is>
          <t>Dr. Maximilian Weber</t>
        </is>
      </c>
      <c r="E108" s="25" t="inlineStr">
        <is>
          <t>Notaufnahme</t>
        </is>
      </c>
      <c r="F108" s="27" t="n">
        <v>35</v>
      </c>
      <c r="G108" s="28" t="n">
        <v>147</v>
      </c>
      <c r="H108" s="25" t="inlineStr">
        <is>
          <t>Geplant</t>
        </is>
      </c>
    </row>
    <row r="109">
      <c r="A109" s="25" t="inlineStr">
        <is>
          <t>A-1107</t>
        </is>
      </c>
      <c r="B109" s="26" t="n">
        <v>45730</v>
      </c>
      <c r="C109" s="25" t="inlineStr">
        <is>
          <t>P-054</t>
        </is>
      </c>
      <c r="D109" s="25" t="inlineStr">
        <is>
          <t>Dr. Jonas Klein</t>
        </is>
      </c>
      <c r="E109" s="25" t="inlineStr">
        <is>
          <t>Dermatologie</t>
        </is>
      </c>
      <c r="F109" s="27" t="n">
        <v>29</v>
      </c>
      <c r="G109" s="28" t="n">
        <v>130</v>
      </c>
      <c r="H109" s="25" t="inlineStr">
        <is>
          <t>Abgeschlossen</t>
        </is>
      </c>
    </row>
    <row r="110">
      <c r="A110" s="25" t="inlineStr">
        <is>
          <t>A-1108</t>
        </is>
      </c>
      <c r="B110" s="26" t="n">
        <v>45917</v>
      </c>
      <c r="C110" s="25" t="inlineStr">
        <is>
          <t>P-120</t>
        </is>
      </c>
      <c r="D110" s="25" t="inlineStr">
        <is>
          <t>Dr. Maximilian Weber</t>
        </is>
      </c>
      <c r="E110" s="25" t="inlineStr">
        <is>
          <t>Zahn</t>
        </is>
      </c>
      <c r="F110" s="27" t="n">
        <v>54</v>
      </c>
      <c r="G110" s="28" t="n">
        <v>245</v>
      </c>
      <c r="H110" s="25" t="inlineStr">
        <is>
          <t>Abgeschlossen</t>
        </is>
      </c>
    </row>
    <row r="111">
      <c r="A111" s="25" t="inlineStr">
        <is>
          <t>A-1109</t>
        </is>
      </c>
      <c r="B111" s="26" t="n">
        <v>45760</v>
      </c>
      <c r="C111" s="25" t="inlineStr">
        <is>
          <t>P-118</t>
        </is>
      </c>
      <c r="D111" s="25" t="inlineStr">
        <is>
          <t>Dr. Julia Schmidt</t>
        </is>
      </c>
      <c r="E111" s="25" t="inlineStr">
        <is>
          <t>Zahn</t>
        </is>
      </c>
      <c r="F111" s="27" t="n">
        <v>30</v>
      </c>
      <c r="G111" s="28" t="n">
        <v>163</v>
      </c>
      <c r="H111" s="25" t="inlineStr">
        <is>
          <t>Nicht erschienen</t>
        </is>
      </c>
    </row>
    <row r="112">
      <c r="A112" s="25" t="inlineStr">
        <is>
          <t>A-1110</t>
        </is>
      </c>
      <c r="B112" s="26" t="n">
        <v>45939</v>
      </c>
      <c r="C112" s="25" t="inlineStr">
        <is>
          <t>P-063</t>
        </is>
      </c>
      <c r="D112" s="25" t="inlineStr">
        <is>
          <t>Dr. Sophia Becker</t>
        </is>
      </c>
      <c r="E112" s="25" t="inlineStr">
        <is>
          <t>Kardiologie</t>
        </is>
      </c>
      <c r="F112" s="27" t="n">
        <v>36</v>
      </c>
      <c r="G112" s="28" t="n">
        <v>141</v>
      </c>
      <c r="H112" s="25" t="inlineStr">
        <is>
          <t>Geplant</t>
        </is>
      </c>
    </row>
    <row r="113">
      <c r="A113" s="25" t="inlineStr">
        <is>
          <t>A-1111</t>
        </is>
      </c>
      <c r="B113" s="26" t="n">
        <v>46004</v>
      </c>
      <c r="C113" s="25" t="inlineStr">
        <is>
          <t>P-154</t>
        </is>
      </c>
      <c r="D113" s="25" t="inlineStr">
        <is>
          <t>Dr. Anna Bauer</t>
        </is>
      </c>
      <c r="E113" s="25" t="inlineStr">
        <is>
          <t>Pädiatrie</t>
        </is>
      </c>
      <c r="F113" s="27" t="n">
        <v>45</v>
      </c>
      <c r="G113" s="28" t="n">
        <v>246</v>
      </c>
      <c r="H113" s="25" t="inlineStr">
        <is>
          <t>Abgeschlossen</t>
        </is>
      </c>
    </row>
    <row r="114">
      <c r="A114" s="25" t="inlineStr">
        <is>
          <t>A-1112</t>
        </is>
      </c>
      <c r="B114" s="26" t="n">
        <v>45884</v>
      </c>
      <c r="C114" s="25" t="inlineStr">
        <is>
          <t>P-058</t>
        </is>
      </c>
      <c r="D114" s="25" t="inlineStr">
        <is>
          <t>Dr. Anna Bauer</t>
        </is>
      </c>
      <c r="E114" s="25" t="inlineStr">
        <is>
          <t>Orthopädie</t>
        </is>
      </c>
      <c r="F114" s="27" t="n">
        <v>53</v>
      </c>
      <c r="G114" s="28" t="n">
        <v>87</v>
      </c>
      <c r="H114" s="25" t="inlineStr">
        <is>
          <t>Geplant</t>
        </is>
      </c>
    </row>
    <row r="115">
      <c r="A115" s="25" t="inlineStr">
        <is>
          <t>A-1113</t>
        </is>
      </c>
      <c r="B115" s="26" t="n">
        <v>45670</v>
      </c>
      <c r="C115" s="25" t="inlineStr">
        <is>
          <t>P-088</t>
        </is>
      </c>
      <c r="D115" s="25" t="inlineStr">
        <is>
          <t>Dr. Jonas Klein</t>
        </is>
      </c>
      <c r="E115" s="25" t="inlineStr">
        <is>
          <t>Innere Med</t>
        </is>
      </c>
      <c r="F115" s="27" t="n">
        <v>41</v>
      </c>
      <c r="G115" s="28" t="n">
        <v>341</v>
      </c>
      <c r="H115" s="25" t="inlineStr">
        <is>
          <t>Geplant</t>
        </is>
      </c>
    </row>
    <row r="116">
      <c r="A116" s="25" t="inlineStr">
        <is>
          <t>A-1114</t>
        </is>
      </c>
      <c r="B116" s="26" t="n">
        <v>45969</v>
      </c>
      <c r="C116" s="25" t="inlineStr">
        <is>
          <t>P-175</t>
        </is>
      </c>
      <c r="D116" s="25" t="inlineStr">
        <is>
          <t>Dr. Lea Wagner</t>
        </is>
      </c>
      <c r="E116" s="25" t="inlineStr">
        <is>
          <t>Zahn</t>
        </is>
      </c>
      <c r="F116" s="27" t="n">
        <v>22</v>
      </c>
      <c r="G116" s="28" t="n">
        <v>161</v>
      </c>
      <c r="H116" s="25" t="inlineStr">
        <is>
          <t>Nicht erschienen</t>
        </is>
      </c>
    </row>
    <row r="117">
      <c r="A117" s="25" t="inlineStr">
        <is>
          <t>A-1115</t>
        </is>
      </c>
      <c r="B117" s="26" t="n">
        <v>45942</v>
      </c>
      <c r="C117" s="25" t="inlineStr">
        <is>
          <t>P-085</t>
        </is>
      </c>
      <c r="D117" s="25" t="inlineStr">
        <is>
          <t>Dr. Maximilian Weber</t>
        </is>
      </c>
      <c r="E117" s="25" t="inlineStr">
        <is>
          <t>Innere Med</t>
        </is>
      </c>
      <c r="F117" s="27" t="n">
        <v>47</v>
      </c>
      <c r="G117" s="28" t="n">
        <v>60</v>
      </c>
      <c r="H117" s="25" t="inlineStr">
        <is>
          <t>Abgeschlossen</t>
        </is>
      </c>
    </row>
    <row r="118">
      <c r="A118" s="25" t="inlineStr">
        <is>
          <t>A-1116</t>
        </is>
      </c>
      <c r="B118" s="26" t="n">
        <v>45847</v>
      </c>
      <c r="C118" s="25" t="inlineStr">
        <is>
          <t>P-050</t>
        </is>
      </c>
      <c r="D118" s="25" t="inlineStr">
        <is>
          <t>Dr. Maximilian Weber</t>
        </is>
      </c>
      <c r="E118" s="25" t="inlineStr">
        <is>
          <t>Augenheilkunde</t>
        </is>
      </c>
      <c r="F118" s="27" t="n">
        <v>21</v>
      </c>
      <c r="G118" s="28" t="n">
        <v>339</v>
      </c>
      <c r="H118" s="25" t="inlineStr">
        <is>
          <t>Geplant</t>
        </is>
      </c>
    </row>
    <row r="119">
      <c r="A119" s="25" t="inlineStr">
        <is>
          <t>A-1117</t>
        </is>
      </c>
      <c r="B119" s="26" t="n">
        <v>45762</v>
      </c>
      <c r="C119" s="25" t="inlineStr">
        <is>
          <t>P-019</t>
        </is>
      </c>
      <c r="D119" s="25" t="inlineStr">
        <is>
          <t>Dr. Maximilian Weber</t>
        </is>
      </c>
      <c r="E119" s="25" t="inlineStr">
        <is>
          <t>Dermatologie</t>
        </is>
      </c>
      <c r="F119" s="27" t="n">
        <v>25</v>
      </c>
      <c r="G119" s="28" t="n">
        <v>98</v>
      </c>
      <c r="H119" s="25" t="inlineStr">
        <is>
          <t>Abgeschlossen</t>
        </is>
      </c>
    </row>
    <row r="120">
      <c r="A120" s="25" t="inlineStr">
        <is>
          <t>A-1118</t>
        </is>
      </c>
      <c r="B120" s="26" t="n">
        <v>45882</v>
      </c>
      <c r="C120" s="25" t="inlineStr">
        <is>
          <t>P-129</t>
        </is>
      </c>
      <c r="D120" s="25" t="inlineStr">
        <is>
          <t>Dr. Maximilian Weber</t>
        </is>
      </c>
      <c r="E120" s="25" t="inlineStr">
        <is>
          <t>Innere Med</t>
        </is>
      </c>
      <c r="F120" s="27" t="n">
        <v>28</v>
      </c>
      <c r="G120" s="28" t="n">
        <v>349</v>
      </c>
      <c r="H120" s="25" t="inlineStr">
        <is>
          <t>Abgeschlossen</t>
        </is>
      </c>
    </row>
    <row r="121">
      <c r="A121" s="25" t="inlineStr">
        <is>
          <t>A-1119</t>
        </is>
      </c>
      <c r="B121" s="26" t="n">
        <v>45917</v>
      </c>
      <c r="C121" s="25" t="inlineStr">
        <is>
          <t>P-067</t>
        </is>
      </c>
      <c r="D121" s="25" t="inlineStr">
        <is>
          <t>Dr. Jonas Klein</t>
        </is>
      </c>
      <c r="E121" s="25" t="inlineStr">
        <is>
          <t>Pädiatrie</t>
        </is>
      </c>
      <c r="F121" s="27" t="n">
        <v>20</v>
      </c>
      <c r="G121" s="28" t="n">
        <v>90</v>
      </c>
      <c r="H121" s="25" t="inlineStr">
        <is>
          <t>Abgeschlossen</t>
        </is>
      </c>
    </row>
    <row r="122">
      <c r="A122" s="25" t="inlineStr">
        <is>
          <t>A-1120</t>
        </is>
      </c>
      <c r="B122" s="26" t="n">
        <v>45696</v>
      </c>
      <c r="C122" s="25" t="inlineStr">
        <is>
          <t>P-027</t>
        </is>
      </c>
      <c r="D122" s="25" t="inlineStr">
        <is>
          <t>Dr. Lukas Fischer</t>
        </is>
      </c>
      <c r="E122" s="25" t="inlineStr">
        <is>
          <t>Zahn</t>
        </is>
      </c>
      <c r="F122" s="27" t="n">
        <v>38</v>
      </c>
      <c r="G122" s="28" t="n">
        <v>253</v>
      </c>
      <c r="H122" s="25" t="inlineStr">
        <is>
          <t>Abgeschlossen</t>
        </is>
      </c>
    </row>
    <row r="123">
      <c r="A123" s="25" t="inlineStr">
        <is>
          <t>A-1121</t>
        </is>
      </c>
      <c r="B123" s="26" t="n">
        <v>45848</v>
      </c>
      <c r="C123" s="25" t="inlineStr">
        <is>
          <t>P-064</t>
        </is>
      </c>
      <c r="D123" s="25" t="inlineStr">
        <is>
          <t>Dr. Tim Schneider</t>
        </is>
      </c>
      <c r="E123" s="25" t="inlineStr">
        <is>
          <t>Innere Med</t>
        </is>
      </c>
      <c r="F123" s="27" t="n">
        <v>50</v>
      </c>
      <c r="G123" s="28" t="n">
        <v>53</v>
      </c>
      <c r="H123" s="25" t="inlineStr">
        <is>
          <t>Abgeschlossen</t>
        </is>
      </c>
    </row>
    <row r="124">
      <c r="A124" s="25" t="inlineStr">
        <is>
          <t>A-1122</t>
        </is>
      </c>
      <c r="B124" s="26" t="n">
        <v>45940</v>
      </c>
      <c r="C124" s="25" t="inlineStr">
        <is>
          <t>P-086</t>
        </is>
      </c>
      <c r="D124" s="25" t="inlineStr">
        <is>
          <t>Dr. Sophia Becker</t>
        </is>
      </c>
      <c r="E124" s="25" t="inlineStr">
        <is>
          <t>Pädiatrie</t>
        </is>
      </c>
      <c r="F124" s="27" t="n">
        <v>34</v>
      </c>
      <c r="G124" s="28" t="n">
        <v>106</v>
      </c>
      <c r="H124" s="25" t="inlineStr">
        <is>
          <t>Abgeschlossen</t>
        </is>
      </c>
    </row>
    <row r="125">
      <c r="A125" s="25" t="inlineStr">
        <is>
          <t>A-1123</t>
        </is>
      </c>
      <c r="B125" s="26" t="n">
        <v>45732</v>
      </c>
      <c r="C125" s="25" t="inlineStr">
        <is>
          <t>P-057</t>
        </is>
      </c>
      <c r="D125" s="25" t="inlineStr">
        <is>
          <t>Dr. Anna Bauer</t>
        </is>
      </c>
      <c r="E125" s="25" t="inlineStr">
        <is>
          <t>Dermatologie</t>
        </is>
      </c>
      <c r="F125" s="27" t="n">
        <v>18</v>
      </c>
      <c r="G125" s="28" t="n">
        <v>128</v>
      </c>
      <c r="H125" s="25" t="inlineStr">
        <is>
          <t>Abgeschlossen</t>
        </is>
      </c>
    </row>
    <row r="126">
      <c r="A126" s="25" t="inlineStr">
        <is>
          <t>A-1124</t>
        </is>
      </c>
      <c r="B126" s="26" t="n">
        <v>45819</v>
      </c>
      <c r="C126" s="25" t="inlineStr">
        <is>
          <t>P-106</t>
        </is>
      </c>
      <c r="D126" s="25" t="inlineStr">
        <is>
          <t>Dr. Sophia Becker</t>
        </is>
      </c>
      <c r="E126" s="25" t="inlineStr">
        <is>
          <t>Orthopädie</t>
        </is>
      </c>
      <c r="F126" s="27" t="n">
        <v>26</v>
      </c>
      <c r="G126" s="28" t="n">
        <v>241</v>
      </c>
      <c r="H126" s="25" t="inlineStr">
        <is>
          <t>Abgeschlossen</t>
        </is>
      </c>
    </row>
    <row r="127">
      <c r="A127" s="25" t="inlineStr">
        <is>
          <t>A-1125</t>
        </is>
      </c>
      <c r="B127" s="26" t="n">
        <v>45734</v>
      </c>
      <c r="C127" s="25" t="inlineStr">
        <is>
          <t>P-141</t>
        </is>
      </c>
      <c r="D127" s="25" t="inlineStr">
        <is>
          <t>Dr. Jonas Klein</t>
        </is>
      </c>
      <c r="E127" s="25" t="inlineStr">
        <is>
          <t>Pädiatrie</t>
        </is>
      </c>
      <c r="F127" s="27" t="n">
        <v>22</v>
      </c>
      <c r="G127" s="28" t="n">
        <v>124</v>
      </c>
      <c r="H127" s="25" t="inlineStr">
        <is>
          <t>Abgesagt</t>
        </is>
      </c>
    </row>
    <row r="128">
      <c r="A128" s="25" t="inlineStr">
        <is>
          <t>A-1126</t>
        </is>
      </c>
      <c r="B128" s="26" t="n">
        <v>45940</v>
      </c>
      <c r="C128" s="25" t="inlineStr">
        <is>
          <t>P-045</t>
        </is>
      </c>
      <c r="D128" s="25" t="inlineStr">
        <is>
          <t>Dr. Maximilian Weber</t>
        </is>
      </c>
      <c r="E128" s="25" t="inlineStr">
        <is>
          <t>Dermatologie</t>
        </is>
      </c>
      <c r="F128" s="27" t="n">
        <v>57</v>
      </c>
      <c r="G128" s="28" t="n">
        <v>79</v>
      </c>
      <c r="H128" s="25" t="inlineStr">
        <is>
          <t>Geplant</t>
        </is>
      </c>
    </row>
    <row r="129">
      <c r="A129" s="25" t="inlineStr">
        <is>
          <t>A-1127</t>
        </is>
      </c>
      <c r="B129" s="26" t="n">
        <v>45879</v>
      </c>
      <c r="C129" s="25" t="inlineStr">
        <is>
          <t>P-150</t>
        </is>
      </c>
      <c r="D129" s="25" t="inlineStr">
        <is>
          <t>Dr. Anna Bauer</t>
        </is>
      </c>
      <c r="E129" s="25" t="inlineStr">
        <is>
          <t>Orthopädie</t>
        </is>
      </c>
      <c r="F129" s="27" t="n">
        <v>31</v>
      </c>
      <c r="G129" s="28" t="n">
        <v>79</v>
      </c>
      <c r="H129" s="25" t="inlineStr">
        <is>
          <t>Abgeschlossen</t>
        </is>
      </c>
    </row>
    <row r="130">
      <c r="A130" s="25" t="inlineStr">
        <is>
          <t>A-1128</t>
        </is>
      </c>
      <c r="B130" s="26" t="n">
        <v>45971</v>
      </c>
      <c r="C130" s="25" t="inlineStr">
        <is>
          <t>P-075</t>
        </is>
      </c>
      <c r="D130" s="25" t="inlineStr">
        <is>
          <t>Dr. Jonas Klein</t>
        </is>
      </c>
      <c r="E130" s="25" t="inlineStr">
        <is>
          <t>Orthopädie</t>
        </is>
      </c>
      <c r="F130" s="27" t="n">
        <v>30</v>
      </c>
      <c r="G130" s="28" t="n">
        <v>126</v>
      </c>
      <c r="H130" s="25" t="inlineStr">
        <is>
          <t>Abgesagt</t>
        </is>
      </c>
    </row>
    <row r="131">
      <c r="A131" s="25" t="inlineStr">
        <is>
          <t>A-1129</t>
        </is>
      </c>
      <c r="B131" s="26" t="n">
        <v>45727</v>
      </c>
      <c r="C131" s="25" t="inlineStr">
        <is>
          <t>P-160</t>
        </is>
      </c>
      <c r="D131" s="25" t="inlineStr">
        <is>
          <t>Dr. Lea Wagner</t>
        </is>
      </c>
      <c r="E131" s="25" t="inlineStr">
        <is>
          <t>Kardiologie</t>
        </is>
      </c>
      <c r="F131" s="27" t="n">
        <v>37</v>
      </c>
      <c r="G131" s="28" t="n">
        <v>149</v>
      </c>
      <c r="H131" s="25" t="inlineStr">
        <is>
          <t>Abgeschlossen</t>
        </is>
      </c>
    </row>
    <row r="132">
      <c r="A132" s="25" t="inlineStr">
        <is>
          <t>A-1130</t>
        </is>
      </c>
      <c r="B132" s="26" t="n">
        <v>45730</v>
      </c>
      <c r="C132" s="25" t="inlineStr">
        <is>
          <t>P-024</t>
        </is>
      </c>
      <c r="D132" s="25" t="inlineStr">
        <is>
          <t>Dr. Lea Wagner</t>
        </is>
      </c>
      <c r="E132" s="25" t="inlineStr">
        <is>
          <t>Pädiatrie</t>
        </is>
      </c>
      <c r="F132" s="27" t="n">
        <v>40</v>
      </c>
      <c r="G132" s="28" t="n">
        <v>148</v>
      </c>
      <c r="H132" s="25" t="inlineStr">
        <is>
          <t>Abgeschlossen</t>
        </is>
      </c>
    </row>
    <row r="133">
      <c r="A133" s="25" t="inlineStr">
        <is>
          <t>A-1131</t>
        </is>
      </c>
      <c r="B133" s="26" t="n">
        <v>45795</v>
      </c>
      <c r="C133" s="25" t="inlineStr">
        <is>
          <t>P-052</t>
        </is>
      </c>
      <c r="D133" s="25" t="inlineStr">
        <is>
          <t>Dr. Lea Wagner</t>
        </is>
      </c>
      <c r="E133" s="25" t="inlineStr">
        <is>
          <t>Notaufnahme</t>
        </is>
      </c>
      <c r="F133" s="27" t="n">
        <v>49</v>
      </c>
      <c r="G133" s="28" t="n">
        <v>69</v>
      </c>
      <c r="H133" s="25" t="inlineStr">
        <is>
          <t>Abgeschlossen</t>
        </is>
      </c>
    </row>
    <row r="134">
      <c r="A134" s="25" t="inlineStr">
        <is>
          <t>A-1132</t>
        </is>
      </c>
      <c r="B134" s="26" t="n">
        <v>45972</v>
      </c>
      <c r="C134" s="25" t="inlineStr">
        <is>
          <t>P-142</t>
        </is>
      </c>
      <c r="D134" s="25" t="inlineStr">
        <is>
          <t>Dr. Anna Bauer</t>
        </is>
      </c>
      <c r="E134" s="25" t="inlineStr">
        <is>
          <t>Orthopädie</t>
        </is>
      </c>
      <c r="F134" s="27" t="n">
        <v>58</v>
      </c>
      <c r="G134" s="28" t="n">
        <v>333</v>
      </c>
      <c r="H134" s="25" t="inlineStr">
        <is>
          <t>Abgeschlossen</t>
        </is>
      </c>
    </row>
    <row r="135">
      <c r="A135" s="25" t="inlineStr">
        <is>
          <t>A-1133</t>
        </is>
      </c>
      <c r="B135" s="26" t="n">
        <v>45756</v>
      </c>
      <c r="C135" s="25" t="inlineStr">
        <is>
          <t>P-107</t>
        </is>
      </c>
      <c r="D135" s="25" t="inlineStr">
        <is>
          <t>Dr. Maximilian Weber</t>
        </is>
      </c>
      <c r="E135" s="25" t="inlineStr">
        <is>
          <t>Innere Med</t>
        </is>
      </c>
      <c r="F135" s="27" t="n">
        <v>46</v>
      </c>
      <c r="G135" s="28" t="n">
        <v>152</v>
      </c>
      <c r="H135" s="25" t="inlineStr">
        <is>
          <t>Abgeschlossen</t>
        </is>
      </c>
    </row>
    <row r="136">
      <c r="A136" s="25" t="inlineStr">
        <is>
          <t>A-1134</t>
        </is>
      </c>
      <c r="B136" s="26" t="n">
        <v>45878</v>
      </c>
      <c r="C136" s="25" t="inlineStr">
        <is>
          <t>P-132</t>
        </is>
      </c>
      <c r="D136" s="25" t="inlineStr">
        <is>
          <t>Dr. Lukas Fischer</t>
        </is>
      </c>
      <c r="E136" s="25" t="inlineStr">
        <is>
          <t>Orthopädie</t>
        </is>
      </c>
      <c r="F136" s="27" t="n">
        <v>20</v>
      </c>
      <c r="G136" s="28" t="n">
        <v>274</v>
      </c>
      <c r="H136" s="25" t="inlineStr">
        <is>
          <t>Abgeschlossen</t>
        </is>
      </c>
    </row>
    <row r="137">
      <c r="A137" s="25" t="inlineStr">
        <is>
          <t>A-1135</t>
        </is>
      </c>
      <c r="B137" s="26" t="n">
        <v>45762</v>
      </c>
      <c r="C137" s="25" t="inlineStr">
        <is>
          <t>P-053</t>
        </is>
      </c>
      <c r="D137" s="25" t="inlineStr">
        <is>
          <t>Dr. Jonas Klein</t>
        </is>
      </c>
      <c r="E137" s="25" t="inlineStr">
        <is>
          <t>Innere Med</t>
        </is>
      </c>
      <c r="F137" s="27" t="n">
        <v>42</v>
      </c>
      <c r="G137" s="28" t="n">
        <v>97</v>
      </c>
      <c r="H137" s="25" t="inlineStr">
        <is>
          <t>Abgeschlossen</t>
        </is>
      </c>
    </row>
    <row r="138">
      <c r="A138" s="25" t="inlineStr">
        <is>
          <t>A-1136</t>
        </is>
      </c>
      <c r="B138" s="26" t="n">
        <v>45822</v>
      </c>
      <c r="C138" s="25" t="inlineStr">
        <is>
          <t>P-139</t>
        </is>
      </c>
      <c r="D138" s="25" t="inlineStr">
        <is>
          <t>Dr. Anna Bauer</t>
        </is>
      </c>
      <c r="E138" s="25" t="inlineStr">
        <is>
          <t>Notaufnahme</t>
        </is>
      </c>
      <c r="F138" s="27" t="n">
        <v>23</v>
      </c>
      <c r="G138" s="28" t="n">
        <v>291</v>
      </c>
      <c r="H138" s="25" t="inlineStr">
        <is>
          <t>Abgeschlossen</t>
        </is>
      </c>
    </row>
    <row r="139">
      <c r="A139" s="25" t="inlineStr">
        <is>
          <t>A-1137</t>
        </is>
      </c>
      <c r="B139" s="26" t="n">
        <v>45918</v>
      </c>
      <c r="C139" s="25" t="inlineStr">
        <is>
          <t>P-030</t>
        </is>
      </c>
      <c r="D139" s="25" t="inlineStr">
        <is>
          <t>Dr. Julia Schmidt</t>
        </is>
      </c>
      <c r="E139" s="25" t="inlineStr">
        <is>
          <t>Augenheilkunde</t>
        </is>
      </c>
      <c r="F139" s="27" t="n">
        <v>53</v>
      </c>
      <c r="G139" s="28" t="n">
        <v>283</v>
      </c>
      <c r="H139" s="25" t="inlineStr">
        <is>
          <t>Abgeschlossen</t>
        </is>
      </c>
    </row>
    <row r="140">
      <c r="A140" s="25" t="inlineStr">
        <is>
          <t>A-1138</t>
        </is>
      </c>
      <c r="B140" s="26" t="n">
        <v>45881</v>
      </c>
      <c r="C140" s="25" t="inlineStr">
        <is>
          <t>P-082</t>
        </is>
      </c>
      <c r="D140" s="25" t="inlineStr">
        <is>
          <t>Dr. Anna Bauer</t>
        </is>
      </c>
      <c r="E140" s="25" t="inlineStr">
        <is>
          <t>Zahn</t>
        </is>
      </c>
      <c r="F140" s="27" t="n">
        <v>55</v>
      </c>
      <c r="G140" s="28" t="n">
        <v>68</v>
      </c>
      <c r="H140" s="25" t="inlineStr">
        <is>
          <t>Abgeschlossen</t>
        </is>
      </c>
    </row>
    <row r="141">
      <c r="A141" s="25" t="inlineStr">
        <is>
          <t>A-1139</t>
        </is>
      </c>
      <c r="B141" s="26" t="n">
        <v>45971</v>
      </c>
      <c r="C141" s="25" t="inlineStr">
        <is>
          <t>P-145</t>
        </is>
      </c>
      <c r="D141" s="25" t="inlineStr">
        <is>
          <t>Dr. Tim Schneider</t>
        </is>
      </c>
      <c r="E141" s="25" t="inlineStr">
        <is>
          <t>Notaufnahme</t>
        </is>
      </c>
      <c r="F141" s="27" t="n">
        <v>32</v>
      </c>
      <c r="G141" s="28" t="n">
        <v>337</v>
      </c>
      <c r="H141" s="25" t="inlineStr">
        <is>
          <t>Abgesagt</t>
        </is>
      </c>
    </row>
    <row r="142">
      <c r="A142" s="25" t="inlineStr">
        <is>
          <t>A-1140</t>
        </is>
      </c>
      <c r="B142" s="26" t="n">
        <v>45755</v>
      </c>
      <c r="C142" s="25" t="inlineStr">
        <is>
          <t>P-126</t>
        </is>
      </c>
      <c r="D142" s="25" t="inlineStr">
        <is>
          <t>Dr. Lea Wagner</t>
        </is>
      </c>
      <c r="E142" s="25" t="inlineStr">
        <is>
          <t>Innere Med</t>
        </is>
      </c>
      <c r="F142" s="27" t="n">
        <v>48</v>
      </c>
      <c r="G142" s="28" t="n">
        <v>143</v>
      </c>
      <c r="H142" s="25" t="inlineStr">
        <is>
          <t>Abgeschlossen</t>
        </is>
      </c>
    </row>
    <row r="143">
      <c r="A143" s="25" t="inlineStr">
        <is>
          <t>A-1141</t>
        </is>
      </c>
      <c r="B143" s="26" t="n">
        <v>45883</v>
      </c>
      <c r="C143" s="25" t="inlineStr">
        <is>
          <t>P-068</t>
        </is>
      </c>
      <c r="D143" s="25" t="inlineStr">
        <is>
          <t>Dr. Jonas Klein</t>
        </is>
      </c>
      <c r="E143" s="25" t="inlineStr">
        <is>
          <t>Augenheilkunde</t>
        </is>
      </c>
      <c r="F143" s="27" t="n">
        <v>42</v>
      </c>
      <c r="G143" s="28" t="n">
        <v>114</v>
      </c>
      <c r="H143" s="25" t="inlineStr">
        <is>
          <t>Abgeschlossen</t>
        </is>
      </c>
    </row>
    <row r="144">
      <c r="A144" s="25" t="inlineStr">
        <is>
          <t>A-1142</t>
        </is>
      </c>
      <c r="B144" s="26" t="n">
        <v>46009</v>
      </c>
      <c r="C144" s="25" t="inlineStr">
        <is>
          <t>P-067</t>
        </is>
      </c>
      <c r="D144" s="25" t="inlineStr">
        <is>
          <t>Dr. Sophia Becker</t>
        </is>
      </c>
      <c r="E144" s="25" t="inlineStr">
        <is>
          <t>Notaufnahme</t>
        </is>
      </c>
      <c r="F144" s="27" t="n">
        <v>18</v>
      </c>
      <c r="G144" s="28" t="n">
        <v>63</v>
      </c>
      <c r="H144" s="25" t="inlineStr">
        <is>
          <t>Abgeschlossen</t>
        </is>
      </c>
    </row>
    <row r="145">
      <c r="A145" s="25" t="inlineStr">
        <is>
          <t>A-1143</t>
        </is>
      </c>
      <c r="B145" s="26" t="n">
        <v>45765</v>
      </c>
      <c r="C145" s="25" t="inlineStr">
        <is>
          <t>P-029</t>
        </is>
      </c>
      <c r="D145" s="25" t="inlineStr">
        <is>
          <t>Dr. Sophia Becker</t>
        </is>
      </c>
      <c r="E145" s="25" t="inlineStr">
        <is>
          <t>Zahn</t>
        </is>
      </c>
      <c r="F145" s="27" t="n">
        <v>56</v>
      </c>
      <c r="G145" s="28" t="n">
        <v>342</v>
      </c>
      <c r="H145" s="25" t="inlineStr">
        <is>
          <t>Nicht erschienen</t>
        </is>
      </c>
    </row>
    <row r="146">
      <c r="A146" s="25" t="inlineStr">
        <is>
          <t>A-1144</t>
        </is>
      </c>
      <c r="B146" s="26" t="n">
        <v>45820</v>
      </c>
      <c r="C146" s="25" t="inlineStr">
        <is>
          <t>P-152</t>
        </is>
      </c>
      <c r="D146" s="25" t="inlineStr">
        <is>
          <t>Dr. Lea Wagner</t>
        </is>
      </c>
      <c r="E146" s="25" t="inlineStr">
        <is>
          <t>Dermatologie</t>
        </is>
      </c>
      <c r="F146" s="27" t="n">
        <v>45</v>
      </c>
      <c r="G146" s="28" t="n">
        <v>286</v>
      </c>
      <c r="H146" s="25" t="inlineStr">
        <is>
          <t>Abgeschlossen</t>
        </is>
      </c>
    </row>
    <row r="147">
      <c r="A147" s="25" t="inlineStr">
        <is>
          <t>A-1145</t>
        </is>
      </c>
      <c r="B147" s="26" t="n">
        <v>45757</v>
      </c>
      <c r="C147" s="25" t="inlineStr">
        <is>
          <t>P-043</t>
        </is>
      </c>
      <c r="D147" s="25" t="inlineStr">
        <is>
          <t>Dr. Lukas Fischer</t>
        </is>
      </c>
      <c r="E147" s="25" t="inlineStr">
        <is>
          <t>Innere Med</t>
        </is>
      </c>
      <c r="F147" s="27" t="n">
        <v>26</v>
      </c>
      <c r="G147" s="28" t="n">
        <v>66</v>
      </c>
      <c r="H147" s="25" t="inlineStr">
        <is>
          <t>Abgeschlossen</t>
        </is>
      </c>
    </row>
    <row r="148">
      <c r="A148" s="25" t="inlineStr">
        <is>
          <t>A-1146</t>
        </is>
      </c>
      <c r="B148" s="26" t="n">
        <v>45792</v>
      </c>
      <c r="C148" s="25" t="inlineStr">
        <is>
          <t>P-103</t>
        </is>
      </c>
      <c r="D148" s="25" t="inlineStr">
        <is>
          <t>Dr. Anna Bauer</t>
        </is>
      </c>
      <c r="E148" s="25" t="inlineStr">
        <is>
          <t>Notaufnahme</t>
        </is>
      </c>
      <c r="F148" s="27" t="n">
        <v>42</v>
      </c>
      <c r="G148" s="28" t="n">
        <v>221</v>
      </c>
      <c r="H148" s="25" t="inlineStr">
        <is>
          <t>Abgeschlossen</t>
        </is>
      </c>
    </row>
    <row r="149">
      <c r="A149" s="25" t="inlineStr">
        <is>
          <t>A-1147</t>
        </is>
      </c>
      <c r="B149" s="26" t="n">
        <v>45885</v>
      </c>
      <c r="C149" s="25" t="inlineStr">
        <is>
          <t>P-161</t>
        </is>
      </c>
      <c r="D149" s="25" t="inlineStr">
        <is>
          <t>Dr. Julia Schmidt</t>
        </is>
      </c>
      <c r="E149" s="25" t="inlineStr">
        <is>
          <t>Kardiologie</t>
        </is>
      </c>
      <c r="F149" s="27" t="n">
        <v>30</v>
      </c>
      <c r="G149" s="28" t="n">
        <v>261</v>
      </c>
      <c r="H149" s="25" t="inlineStr">
        <is>
          <t>Abgesagt</t>
        </is>
      </c>
    </row>
    <row r="150">
      <c r="A150" s="25" t="inlineStr">
        <is>
          <t>A-1148</t>
        </is>
      </c>
      <c r="B150" s="26" t="n">
        <v>45726</v>
      </c>
      <c r="C150" s="25" t="inlineStr">
        <is>
          <t>P-161</t>
        </is>
      </c>
      <c r="D150" s="25" t="inlineStr">
        <is>
          <t>Dr. Lukas Fischer</t>
        </is>
      </c>
      <c r="E150" s="25" t="inlineStr">
        <is>
          <t>Dermatologie</t>
        </is>
      </c>
      <c r="F150" s="27" t="n">
        <v>52</v>
      </c>
      <c r="G150" s="28" t="n">
        <v>254</v>
      </c>
      <c r="H150" s="25" t="inlineStr">
        <is>
          <t>Abgeschlossen</t>
        </is>
      </c>
    </row>
    <row r="151">
      <c r="A151" s="25" t="inlineStr">
        <is>
          <t>A-1149</t>
        </is>
      </c>
      <c r="B151" s="26" t="n">
        <v>45826</v>
      </c>
      <c r="C151" s="25" t="inlineStr">
        <is>
          <t>P-006</t>
        </is>
      </c>
      <c r="D151" s="25" t="inlineStr">
        <is>
          <t>Dr. Sophia Becker</t>
        </is>
      </c>
      <c r="E151" s="25" t="inlineStr">
        <is>
          <t>Zahn</t>
        </is>
      </c>
      <c r="F151" s="27" t="n">
        <v>21</v>
      </c>
      <c r="G151" s="28" t="n">
        <v>159</v>
      </c>
      <c r="H151" s="25" t="inlineStr">
        <is>
          <t>Abgeschlossen</t>
        </is>
      </c>
    </row>
    <row r="152">
      <c r="A152" s="25" t="inlineStr">
        <is>
          <t>A-1150</t>
        </is>
      </c>
      <c r="B152" s="26" t="n">
        <v>45824</v>
      </c>
      <c r="C152" s="25" t="inlineStr">
        <is>
          <t>P-038</t>
        </is>
      </c>
      <c r="D152" s="25" t="inlineStr">
        <is>
          <t>Dr. Lukas Fischer</t>
        </is>
      </c>
      <c r="E152" s="25" t="inlineStr">
        <is>
          <t>Notaufnahme</t>
        </is>
      </c>
      <c r="F152" s="27" t="n">
        <v>28</v>
      </c>
      <c r="G152" s="28" t="n">
        <v>290</v>
      </c>
      <c r="H152" s="25" t="inlineStr">
        <is>
          <t>Abgeschlossen</t>
        </is>
      </c>
    </row>
    <row r="153">
      <c r="A153" s="25" t="inlineStr">
        <is>
          <t>A-1151</t>
        </is>
      </c>
      <c r="B153" s="26" t="n">
        <v>45852</v>
      </c>
      <c r="C153" s="25" t="inlineStr">
        <is>
          <t>P-132</t>
        </is>
      </c>
      <c r="D153" s="25" t="inlineStr">
        <is>
          <t>Dr. Lukas Fischer</t>
        </is>
      </c>
      <c r="E153" s="25" t="inlineStr">
        <is>
          <t>Orthopädie</t>
        </is>
      </c>
      <c r="F153" s="27" t="n">
        <v>19</v>
      </c>
      <c r="G153" s="28" t="n">
        <v>177</v>
      </c>
      <c r="H153" s="25" t="inlineStr">
        <is>
          <t>Abgeschlossen</t>
        </is>
      </c>
    </row>
    <row r="154">
      <c r="A154" s="25" t="inlineStr">
        <is>
          <t>A-1152</t>
        </is>
      </c>
      <c r="B154" s="26" t="n">
        <v>45765</v>
      </c>
      <c r="C154" s="25" t="inlineStr">
        <is>
          <t>P-167</t>
        </is>
      </c>
      <c r="D154" s="25" t="inlineStr">
        <is>
          <t>Dr. Maximilian Weber</t>
        </is>
      </c>
      <c r="E154" s="25" t="inlineStr">
        <is>
          <t>Pädiatrie</t>
        </is>
      </c>
      <c r="F154" s="27" t="n">
        <v>50</v>
      </c>
      <c r="G154" s="28" t="n">
        <v>247</v>
      </c>
      <c r="H154" s="25" t="inlineStr">
        <is>
          <t>Abgeschlossen</t>
        </is>
      </c>
    </row>
    <row r="155">
      <c r="A155" s="25" t="inlineStr">
        <is>
          <t>A-1153</t>
        </is>
      </c>
      <c r="B155" s="26" t="n">
        <v>45732</v>
      </c>
      <c r="C155" s="25" t="inlineStr">
        <is>
          <t>P-177</t>
        </is>
      </c>
      <c r="D155" s="25" t="inlineStr">
        <is>
          <t>Dr. Jonas Klein</t>
        </is>
      </c>
      <c r="E155" s="25" t="inlineStr">
        <is>
          <t>Dermatologie</t>
        </is>
      </c>
      <c r="F155" s="27" t="n">
        <v>33</v>
      </c>
      <c r="G155" s="28" t="n">
        <v>241</v>
      </c>
      <c r="H155" s="25" t="inlineStr">
        <is>
          <t>Abgeschlossen</t>
        </is>
      </c>
    </row>
    <row r="156">
      <c r="A156" s="25" t="inlineStr">
        <is>
          <t>A-1154</t>
        </is>
      </c>
      <c r="B156" s="26" t="n">
        <v>45729</v>
      </c>
      <c r="C156" s="25" t="inlineStr">
        <is>
          <t>P-018</t>
        </is>
      </c>
      <c r="D156" s="25" t="inlineStr">
        <is>
          <t>Dr. Sophia Becker</t>
        </is>
      </c>
      <c r="E156" s="25" t="inlineStr">
        <is>
          <t>Dermatologie</t>
        </is>
      </c>
      <c r="F156" s="27" t="n">
        <v>50</v>
      </c>
      <c r="G156" s="28" t="n">
        <v>79</v>
      </c>
      <c r="H156" s="25" t="inlineStr">
        <is>
          <t>Abgeschlossen</t>
        </is>
      </c>
    </row>
    <row r="157">
      <c r="A157" s="25" t="inlineStr">
        <is>
          <t>A-1155</t>
        </is>
      </c>
      <c r="B157" s="26" t="n">
        <v>45969</v>
      </c>
      <c r="C157" s="25" t="inlineStr">
        <is>
          <t>P-133</t>
        </is>
      </c>
      <c r="D157" s="25" t="inlineStr">
        <is>
          <t>Dr. Tim Schneider</t>
        </is>
      </c>
      <c r="E157" s="25" t="inlineStr">
        <is>
          <t>Pädiatrie</t>
        </is>
      </c>
      <c r="F157" s="27" t="n">
        <v>54</v>
      </c>
      <c r="G157" s="28" t="n">
        <v>122</v>
      </c>
      <c r="H157" s="25" t="inlineStr">
        <is>
          <t>Geplant</t>
        </is>
      </c>
    </row>
    <row r="158">
      <c r="A158" s="25" t="inlineStr">
        <is>
          <t>A-1156</t>
        </is>
      </c>
      <c r="B158" s="26" t="n">
        <v>45667</v>
      </c>
      <c r="C158" s="25" t="inlineStr">
        <is>
          <t>P-005</t>
        </is>
      </c>
      <c r="D158" s="25" t="inlineStr">
        <is>
          <t>Dr. Julia Schmidt</t>
        </is>
      </c>
      <c r="E158" s="25" t="inlineStr">
        <is>
          <t>Pädiatrie</t>
        </is>
      </c>
      <c r="F158" s="27" t="n">
        <v>59</v>
      </c>
      <c r="G158" s="28" t="n">
        <v>344</v>
      </c>
      <c r="H158" s="25" t="inlineStr">
        <is>
          <t>Abgesagt</t>
        </is>
      </c>
    </row>
    <row r="159">
      <c r="A159" s="25" t="inlineStr">
        <is>
          <t>A-1157</t>
        </is>
      </c>
      <c r="B159" s="26" t="n">
        <v>45852</v>
      </c>
      <c r="C159" s="25" t="inlineStr">
        <is>
          <t>P-112</t>
        </is>
      </c>
      <c r="D159" s="25" t="inlineStr">
        <is>
          <t>Dr. Julia Schmidt</t>
        </is>
      </c>
      <c r="E159" s="25" t="inlineStr">
        <is>
          <t>Pädiatrie</t>
        </is>
      </c>
      <c r="F159" s="27" t="n">
        <v>31</v>
      </c>
      <c r="G159" s="28" t="n">
        <v>249</v>
      </c>
      <c r="H159" s="25" t="inlineStr">
        <is>
          <t>Abgeschlossen</t>
        </is>
      </c>
    </row>
    <row r="160">
      <c r="A160" s="25" t="inlineStr">
        <is>
          <t>A-1158</t>
        </is>
      </c>
      <c r="B160" s="26" t="n">
        <v>45728</v>
      </c>
      <c r="C160" s="25" t="inlineStr">
        <is>
          <t>P-062</t>
        </is>
      </c>
      <c r="D160" s="25" t="inlineStr">
        <is>
          <t>Dr. Sophia Becker</t>
        </is>
      </c>
      <c r="E160" s="25" t="inlineStr">
        <is>
          <t>Zahn</t>
        </is>
      </c>
      <c r="F160" s="27" t="n">
        <v>33</v>
      </c>
      <c r="G160" s="28" t="n">
        <v>210</v>
      </c>
      <c r="H160" s="25" t="inlineStr">
        <is>
          <t>Abgeschlossen</t>
        </is>
      </c>
    </row>
    <row r="161">
      <c r="A161" s="25" t="inlineStr">
        <is>
          <t>A-1159</t>
        </is>
      </c>
      <c r="B161" s="26" t="n">
        <v>45707</v>
      </c>
      <c r="C161" s="25" t="inlineStr">
        <is>
          <t>P-114</t>
        </is>
      </c>
      <c r="D161" s="25" t="inlineStr">
        <is>
          <t>Dr. Anna Bauer</t>
        </is>
      </c>
      <c r="E161" s="25" t="inlineStr">
        <is>
          <t>Dermatologie</t>
        </is>
      </c>
      <c r="F161" s="27" t="n">
        <v>22</v>
      </c>
      <c r="G161" s="28" t="n">
        <v>273</v>
      </c>
      <c r="H161" s="25" t="inlineStr">
        <is>
          <t>Abgeschlossen</t>
        </is>
      </c>
    </row>
    <row r="162">
      <c r="A162" s="25" t="inlineStr">
        <is>
          <t>A-1160</t>
        </is>
      </c>
      <c r="B162" s="26" t="n">
        <v>45699</v>
      </c>
      <c r="C162" s="25" t="inlineStr">
        <is>
          <t>P-100</t>
        </is>
      </c>
      <c r="D162" s="25" t="inlineStr">
        <is>
          <t>Dr. Maximilian Weber</t>
        </is>
      </c>
      <c r="E162" s="25" t="inlineStr">
        <is>
          <t>Orthopädie</t>
        </is>
      </c>
      <c r="F162" s="27" t="n">
        <v>41</v>
      </c>
      <c r="G162" s="28" t="n">
        <v>187</v>
      </c>
      <c r="H162" s="25" t="inlineStr">
        <is>
          <t>Abgeschlossen</t>
        </is>
      </c>
    </row>
    <row r="163">
      <c r="A163" s="25" t="inlineStr">
        <is>
          <t>A-1161</t>
        </is>
      </c>
      <c r="B163" s="26" t="n">
        <v>45942</v>
      </c>
      <c r="C163" s="25" t="inlineStr">
        <is>
          <t>P-033</t>
        </is>
      </c>
      <c r="D163" s="25" t="inlineStr">
        <is>
          <t>Dr. Tim Schneider</t>
        </is>
      </c>
      <c r="E163" s="25" t="inlineStr">
        <is>
          <t>Augenheilkunde</t>
        </is>
      </c>
      <c r="F163" s="27" t="n">
        <v>38</v>
      </c>
      <c r="G163" s="28" t="n">
        <v>117</v>
      </c>
      <c r="H163" s="25" t="inlineStr">
        <is>
          <t>Abgeschlossen</t>
        </is>
      </c>
    </row>
    <row r="164">
      <c r="A164" s="25" t="inlineStr">
        <is>
          <t>A-1162</t>
        </is>
      </c>
      <c r="B164" s="26" t="n">
        <v>45915</v>
      </c>
      <c r="C164" s="25" t="inlineStr">
        <is>
          <t>P-021</t>
        </is>
      </c>
      <c r="D164" s="25" t="inlineStr">
        <is>
          <t>Dr. Tim Schneider</t>
        </is>
      </c>
      <c r="E164" s="25" t="inlineStr">
        <is>
          <t>Pädiatrie</t>
        </is>
      </c>
      <c r="F164" s="27" t="n">
        <v>51</v>
      </c>
      <c r="G164" s="28" t="n">
        <v>212</v>
      </c>
      <c r="H164" s="25" t="inlineStr">
        <is>
          <t>Abgeschlossen</t>
        </is>
      </c>
    </row>
    <row r="165">
      <c r="A165" s="25" t="inlineStr">
        <is>
          <t>A-1163</t>
        </is>
      </c>
      <c r="B165" s="26" t="n">
        <v>45857</v>
      </c>
      <c r="C165" s="25" t="inlineStr">
        <is>
          <t>P-159</t>
        </is>
      </c>
      <c r="D165" s="25" t="inlineStr">
        <is>
          <t>Dr. Maximilian Weber</t>
        </is>
      </c>
      <c r="E165" s="25" t="inlineStr">
        <is>
          <t>Orthopädie</t>
        </is>
      </c>
      <c r="F165" s="27" t="n">
        <v>52</v>
      </c>
      <c r="G165" s="28" t="n">
        <v>82</v>
      </c>
      <c r="H165" s="25" t="inlineStr">
        <is>
          <t>Abgeschlossen</t>
        </is>
      </c>
    </row>
    <row r="166">
      <c r="A166" s="25" t="inlineStr">
        <is>
          <t>A-1164</t>
        </is>
      </c>
      <c r="B166" s="26" t="n">
        <v>45699</v>
      </c>
      <c r="C166" s="25" t="inlineStr">
        <is>
          <t>P-095</t>
        </is>
      </c>
      <c r="D166" s="25" t="inlineStr">
        <is>
          <t>Dr. Julia Schmidt</t>
        </is>
      </c>
      <c r="E166" s="25" t="inlineStr">
        <is>
          <t>Dermatologie</t>
        </is>
      </c>
      <c r="F166" s="27" t="n">
        <v>35</v>
      </c>
      <c r="G166" s="28" t="n">
        <v>84</v>
      </c>
      <c r="H166" s="25" t="inlineStr">
        <is>
          <t>Abgeschlossen</t>
        </is>
      </c>
    </row>
    <row r="167">
      <c r="A167" s="25" t="inlineStr">
        <is>
          <t>A-1165</t>
        </is>
      </c>
      <c r="B167" s="26" t="n">
        <v>45762</v>
      </c>
      <c r="C167" s="25" t="inlineStr">
        <is>
          <t>P-076</t>
        </is>
      </c>
      <c r="D167" s="25" t="inlineStr">
        <is>
          <t>Dr. Julia Schmidt</t>
        </is>
      </c>
      <c r="E167" s="25" t="inlineStr">
        <is>
          <t>Pädiatrie</t>
        </is>
      </c>
      <c r="F167" s="27" t="n">
        <v>34</v>
      </c>
      <c r="G167" s="28" t="n">
        <v>207</v>
      </c>
      <c r="H167" s="25" t="inlineStr">
        <is>
          <t>Abgeschlossen</t>
        </is>
      </c>
    </row>
    <row r="168">
      <c r="A168" s="25" t="inlineStr">
        <is>
          <t>A-1166</t>
        </is>
      </c>
      <c r="B168" s="26" t="n">
        <v>45765</v>
      </c>
      <c r="C168" s="25" t="inlineStr">
        <is>
          <t>P-018</t>
        </is>
      </c>
      <c r="D168" s="25" t="inlineStr">
        <is>
          <t>Dr. Julia Schmidt</t>
        </is>
      </c>
      <c r="E168" s="25" t="inlineStr">
        <is>
          <t>Augenheilkunde</t>
        </is>
      </c>
      <c r="F168" s="27" t="n">
        <v>16</v>
      </c>
      <c r="G168" s="28" t="n">
        <v>110</v>
      </c>
      <c r="H168" s="25" t="inlineStr">
        <is>
          <t>Abgeschlossen</t>
        </is>
      </c>
    </row>
    <row r="169">
      <c r="A169" s="25" t="inlineStr">
        <is>
          <t>A-1167</t>
        </is>
      </c>
      <c r="B169" s="26" t="n">
        <v>45943</v>
      </c>
      <c r="C169" s="25" t="inlineStr">
        <is>
          <t>P-005</t>
        </is>
      </c>
      <c r="D169" s="25" t="inlineStr">
        <is>
          <t>Dr. Jonas Klein</t>
        </is>
      </c>
      <c r="E169" s="25" t="inlineStr">
        <is>
          <t>Pädiatrie</t>
        </is>
      </c>
      <c r="F169" s="27" t="n">
        <v>21</v>
      </c>
      <c r="G169" s="28" t="n">
        <v>202</v>
      </c>
      <c r="H169" s="25" t="inlineStr">
        <is>
          <t>Abgeschlossen</t>
        </is>
      </c>
    </row>
    <row r="170">
      <c r="A170" s="25" t="inlineStr">
        <is>
          <t>A-1168</t>
        </is>
      </c>
      <c r="B170" s="26" t="n">
        <v>46002</v>
      </c>
      <c r="C170" s="25" t="inlineStr">
        <is>
          <t>P-117</t>
        </is>
      </c>
      <c r="D170" s="25" t="inlineStr">
        <is>
          <t>Dr. Sophia Becker</t>
        </is>
      </c>
      <c r="E170" s="25" t="inlineStr">
        <is>
          <t>Zahn</t>
        </is>
      </c>
      <c r="F170" s="27" t="n">
        <v>36</v>
      </c>
      <c r="G170" s="28" t="n">
        <v>134</v>
      </c>
      <c r="H170" s="25" t="inlineStr">
        <is>
          <t>Geplant</t>
        </is>
      </c>
    </row>
    <row r="171">
      <c r="A171" s="25" t="inlineStr">
        <is>
          <t>A-1169</t>
        </is>
      </c>
      <c r="B171" s="26" t="n">
        <v>45979</v>
      </c>
      <c r="C171" s="25" t="inlineStr">
        <is>
          <t>P-172</t>
        </is>
      </c>
      <c r="D171" s="25" t="inlineStr">
        <is>
          <t>Dr. Anna Bauer</t>
        </is>
      </c>
      <c r="E171" s="25" t="inlineStr">
        <is>
          <t>Dermatologie</t>
        </is>
      </c>
      <c r="F171" s="27" t="n">
        <v>18</v>
      </c>
      <c r="G171" s="28" t="n">
        <v>78</v>
      </c>
      <c r="H171" s="25" t="inlineStr">
        <is>
          <t>Abgeschlossen</t>
        </is>
      </c>
    </row>
    <row r="172">
      <c r="A172" s="25" t="inlineStr">
        <is>
          <t>A-1170</t>
        </is>
      </c>
      <c r="B172" s="26" t="n">
        <v>45787</v>
      </c>
      <c r="C172" s="25" t="inlineStr">
        <is>
          <t>P-167</t>
        </is>
      </c>
      <c r="D172" s="25" t="inlineStr">
        <is>
          <t>Dr. Sophia Becker</t>
        </is>
      </c>
      <c r="E172" s="25" t="inlineStr">
        <is>
          <t>Dermatologie</t>
        </is>
      </c>
      <c r="F172" s="27" t="n">
        <v>20</v>
      </c>
      <c r="G172" s="28" t="n">
        <v>330</v>
      </c>
      <c r="H172" s="25" t="inlineStr">
        <is>
          <t>Abgeschlossen</t>
        </is>
      </c>
    </row>
    <row r="173">
      <c r="A173" s="25" t="inlineStr">
        <is>
          <t>A-1171</t>
        </is>
      </c>
      <c r="B173" s="26" t="n">
        <v>45821</v>
      </c>
      <c r="C173" s="25" t="inlineStr">
        <is>
          <t>P-107</t>
        </is>
      </c>
      <c r="D173" s="25" t="inlineStr">
        <is>
          <t>Dr. Maximilian Weber</t>
        </is>
      </c>
      <c r="E173" s="25" t="inlineStr">
        <is>
          <t>Notaufnahme</t>
        </is>
      </c>
      <c r="F173" s="27" t="n">
        <v>41</v>
      </c>
      <c r="G173" s="28" t="n">
        <v>333</v>
      </c>
      <c r="H173" s="25" t="inlineStr">
        <is>
          <t>Abgeschlossen</t>
        </is>
      </c>
    </row>
    <row r="174">
      <c r="A174" s="25" t="inlineStr">
        <is>
          <t>A-1172</t>
        </is>
      </c>
      <c r="B174" s="26" t="n">
        <v>45727</v>
      </c>
      <c r="C174" s="25" t="inlineStr">
        <is>
          <t>P-120</t>
        </is>
      </c>
      <c r="D174" s="25" t="inlineStr">
        <is>
          <t>Dr. Tim Schneider</t>
        </is>
      </c>
      <c r="E174" s="25" t="inlineStr">
        <is>
          <t>Notaufnahme</t>
        </is>
      </c>
      <c r="F174" s="27" t="n">
        <v>38</v>
      </c>
      <c r="G174" s="28" t="n">
        <v>101</v>
      </c>
      <c r="H174" s="25" t="inlineStr">
        <is>
          <t>Abgeschlossen</t>
        </is>
      </c>
    </row>
    <row r="175">
      <c r="A175" s="25" t="inlineStr">
        <is>
          <t>A-1173</t>
        </is>
      </c>
      <c r="B175" s="26" t="n">
        <v>45969</v>
      </c>
      <c r="C175" s="25" t="inlineStr">
        <is>
          <t>P-109</t>
        </is>
      </c>
      <c r="D175" s="25" t="inlineStr">
        <is>
          <t>Dr. Lea Wagner</t>
        </is>
      </c>
      <c r="E175" s="25" t="inlineStr">
        <is>
          <t>Notaufnahme</t>
        </is>
      </c>
      <c r="F175" s="27" t="n">
        <v>48</v>
      </c>
      <c r="G175" s="28" t="n">
        <v>178</v>
      </c>
      <c r="H175" s="25" t="inlineStr">
        <is>
          <t>Abgeschlossen</t>
        </is>
      </c>
    </row>
    <row r="176">
      <c r="A176" s="25" t="inlineStr">
        <is>
          <t>A-1174</t>
        </is>
      </c>
      <c r="B176" s="26" t="n">
        <v>45916</v>
      </c>
      <c r="C176" s="25" t="inlineStr">
        <is>
          <t>P-136</t>
        </is>
      </c>
      <c r="D176" s="25" t="inlineStr">
        <is>
          <t>Dr. Tim Schneider</t>
        </is>
      </c>
      <c r="E176" s="25" t="inlineStr">
        <is>
          <t>Innere Med</t>
        </is>
      </c>
      <c r="F176" s="27" t="n">
        <v>28</v>
      </c>
      <c r="G176" s="28" t="n">
        <v>168</v>
      </c>
      <c r="H176" s="25" t="inlineStr">
        <is>
          <t>Abgeschlossen</t>
        </is>
      </c>
    </row>
    <row r="177">
      <c r="A177" s="25" t="inlineStr">
        <is>
          <t>A-1175</t>
        </is>
      </c>
      <c r="B177" s="26" t="n">
        <v>45725</v>
      </c>
      <c r="C177" s="25" t="inlineStr">
        <is>
          <t>P-168</t>
        </is>
      </c>
      <c r="D177" s="25" t="inlineStr">
        <is>
          <t>Dr. Lukas Fischer</t>
        </is>
      </c>
      <c r="E177" s="25" t="inlineStr">
        <is>
          <t>Augenheilkunde</t>
        </is>
      </c>
      <c r="F177" s="27" t="n">
        <v>21</v>
      </c>
      <c r="G177" s="28" t="n">
        <v>80</v>
      </c>
      <c r="H177" s="25" t="inlineStr">
        <is>
          <t>Abgeschlossen</t>
        </is>
      </c>
    </row>
    <row r="178">
      <c r="A178" s="25" t="inlineStr">
        <is>
          <t>A-1176</t>
        </is>
      </c>
      <c r="B178" s="26" t="n">
        <v>45972</v>
      </c>
      <c r="C178" s="25" t="inlineStr">
        <is>
          <t>P-063</t>
        </is>
      </c>
      <c r="D178" s="25" t="inlineStr">
        <is>
          <t>Dr. Jonas Klein</t>
        </is>
      </c>
      <c r="E178" s="25" t="inlineStr">
        <is>
          <t>Kardiologie</t>
        </is>
      </c>
      <c r="F178" s="27" t="n">
        <v>17</v>
      </c>
      <c r="G178" s="28" t="n">
        <v>264</v>
      </c>
      <c r="H178" s="25" t="inlineStr">
        <is>
          <t>Abgeschlossen</t>
        </is>
      </c>
    </row>
    <row r="179">
      <c r="A179" s="25" t="inlineStr">
        <is>
          <t>A-1177</t>
        </is>
      </c>
      <c r="B179" s="26" t="n">
        <v>45976</v>
      </c>
      <c r="C179" s="25" t="inlineStr">
        <is>
          <t>P-060</t>
        </is>
      </c>
      <c r="D179" s="25" t="inlineStr">
        <is>
          <t>Dr. Julia Schmidt</t>
        </is>
      </c>
      <c r="E179" s="25" t="inlineStr">
        <is>
          <t>Innere Med</t>
        </is>
      </c>
      <c r="F179" s="27" t="n">
        <v>30</v>
      </c>
      <c r="G179" s="28" t="n">
        <v>290</v>
      </c>
      <c r="H179" s="25" t="inlineStr">
        <is>
          <t>Abgeschlossen</t>
        </is>
      </c>
    </row>
    <row r="180">
      <c r="A180" s="25" t="inlineStr">
        <is>
          <t>A-1178</t>
        </is>
      </c>
      <c r="B180" s="26" t="n">
        <v>45676</v>
      </c>
      <c r="C180" s="25" t="inlineStr">
        <is>
          <t>P-140</t>
        </is>
      </c>
      <c r="D180" s="25" t="inlineStr">
        <is>
          <t>Dr. Jonas Klein</t>
        </is>
      </c>
      <c r="E180" s="25" t="inlineStr">
        <is>
          <t>Orthopädie</t>
        </is>
      </c>
      <c r="F180" s="27" t="n">
        <v>30</v>
      </c>
      <c r="G180" s="28" t="n">
        <v>340</v>
      </c>
      <c r="H180" s="25" t="inlineStr">
        <is>
          <t>Abgeschlossen</t>
        </is>
      </c>
    </row>
    <row r="181">
      <c r="A181" s="25" t="inlineStr">
        <is>
          <t>A-1179</t>
        </is>
      </c>
      <c r="B181" s="26" t="n">
        <v>45704</v>
      </c>
      <c r="C181" s="25" t="inlineStr">
        <is>
          <t>P-094</t>
        </is>
      </c>
      <c r="D181" s="25" t="inlineStr">
        <is>
          <t>Dr. Lea Wagner</t>
        </is>
      </c>
      <c r="E181" s="25" t="inlineStr">
        <is>
          <t>Orthopädie</t>
        </is>
      </c>
      <c r="F181" s="27" t="n">
        <v>20</v>
      </c>
      <c r="G181" s="28" t="n">
        <v>81</v>
      </c>
      <c r="H181" s="25" t="inlineStr">
        <is>
          <t>Abgeschlossen</t>
        </is>
      </c>
    </row>
    <row r="182">
      <c r="A182" s="25" t="inlineStr">
        <is>
          <t>A-1180</t>
        </is>
      </c>
      <c r="B182" s="26" t="n">
        <v>45941</v>
      </c>
      <c r="C182" s="25" t="inlineStr">
        <is>
          <t>P-148</t>
        </is>
      </c>
      <c r="D182" s="25" t="inlineStr">
        <is>
          <t>Dr. Sophia Becker</t>
        </is>
      </c>
      <c r="E182" s="25" t="inlineStr">
        <is>
          <t>Notaufnahme</t>
        </is>
      </c>
      <c r="F182" s="27" t="n">
        <v>57</v>
      </c>
      <c r="G182" s="28" t="n">
        <v>319</v>
      </c>
      <c r="H182" s="25" t="inlineStr">
        <is>
          <t>Abgeschlossen</t>
        </is>
      </c>
    </row>
    <row r="183">
      <c r="A183" s="25" t="inlineStr">
        <is>
          <t>A-1181</t>
        </is>
      </c>
      <c r="B183" s="26" t="n">
        <v>45975</v>
      </c>
      <c r="C183" s="25" t="inlineStr">
        <is>
          <t>P-004</t>
        </is>
      </c>
      <c r="D183" s="25" t="inlineStr">
        <is>
          <t>Dr. Lea Wagner</t>
        </is>
      </c>
      <c r="E183" s="25" t="inlineStr">
        <is>
          <t>Orthopädie</t>
        </is>
      </c>
      <c r="F183" s="27" t="n">
        <v>26</v>
      </c>
      <c r="G183" s="28" t="n">
        <v>255</v>
      </c>
      <c r="H183" s="25" t="inlineStr">
        <is>
          <t>Abgeschlossen</t>
        </is>
      </c>
    </row>
    <row r="184">
      <c r="A184" s="25" t="inlineStr">
        <is>
          <t>A-1182</t>
        </is>
      </c>
      <c r="B184" s="26" t="n">
        <v>46009</v>
      </c>
      <c r="C184" s="25" t="inlineStr">
        <is>
          <t>P-146</t>
        </is>
      </c>
      <c r="D184" s="25" t="inlineStr">
        <is>
          <t>Dr. Jonas Klein</t>
        </is>
      </c>
      <c r="E184" s="25" t="inlineStr">
        <is>
          <t>Innere Med</t>
        </is>
      </c>
      <c r="F184" s="27" t="n">
        <v>19</v>
      </c>
      <c r="G184" s="28" t="n">
        <v>194</v>
      </c>
      <c r="H184" s="25" t="inlineStr">
        <is>
          <t>Abgeschlossen</t>
        </is>
      </c>
    </row>
    <row r="185">
      <c r="A185" s="25" t="inlineStr">
        <is>
          <t>A-1183</t>
        </is>
      </c>
      <c r="B185" s="26" t="n">
        <v>45942</v>
      </c>
      <c r="C185" s="25" t="inlineStr">
        <is>
          <t>P-106</t>
        </is>
      </c>
      <c r="D185" s="25" t="inlineStr">
        <is>
          <t>Dr. Julia Schmidt</t>
        </is>
      </c>
      <c r="E185" s="25" t="inlineStr">
        <is>
          <t>Kardiologie</t>
        </is>
      </c>
      <c r="F185" s="27" t="n">
        <v>33</v>
      </c>
      <c r="G185" s="28" t="n">
        <v>188</v>
      </c>
      <c r="H185" s="25" t="inlineStr">
        <is>
          <t>Abgeschlossen</t>
        </is>
      </c>
    </row>
    <row r="186">
      <c r="A186" s="25" t="inlineStr">
        <is>
          <t>A-1184</t>
        </is>
      </c>
      <c r="B186" s="26" t="n">
        <v>46006</v>
      </c>
      <c r="C186" s="25" t="inlineStr">
        <is>
          <t>P-053</t>
        </is>
      </c>
      <c r="D186" s="25" t="inlineStr">
        <is>
          <t>Dr. Jonas Klein</t>
        </is>
      </c>
      <c r="E186" s="25" t="inlineStr">
        <is>
          <t>Innere Med</t>
        </is>
      </c>
      <c r="F186" s="27" t="n">
        <v>56</v>
      </c>
      <c r="G186" s="28" t="n">
        <v>52</v>
      </c>
      <c r="H186" s="25" t="inlineStr">
        <is>
          <t>Nicht erschienen</t>
        </is>
      </c>
    </row>
    <row r="187">
      <c r="A187" s="25" t="inlineStr">
        <is>
          <t>A-1185</t>
        </is>
      </c>
      <c r="B187" s="26" t="n">
        <v>45791</v>
      </c>
      <c r="C187" s="25" t="inlineStr">
        <is>
          <t>P-090</t>
        </is>
      </c>
      <c r="D187" s="25" t="inlineStr">
        <is>
          <t>Dr. Lea Wagner</t>
        </is>
      </c>
      <c r="E187" s="25" t="inlineStr">
        <is>
          <t>Zahn</t>
        </is>
      </c>
      <c r="F187" s="27" t="n">
        <v>56</v>
      </c>
      <c r="G187" s="28" t="n">
        <v>266</v>
      </c>
      <c r="H187" s="25" t="inlineStr">
        <is>
          <t>Geplant</t>
        </is>
      </c>
    </row>
    <row r="188">
      <c r="A188" s="25" t="inlineStr">
        <is>
          <t>A-1186</t>
        </is>
      </c>
      <c r="B188" s="26" t="n">
        <v>45674</v>
      </c>
      <c r="C188" s="25" t="inlineStr">
        <is>
          <t>P-017</t>
        </is>
      </c>
      <c r="D188" s="25" t="inlineStr">
        <is>
          <t>Dr. Anna Bauer</t>
        </is>
      </c>
      <c r="E188" s="25" t="inlineStr">
        <is>
          <t>Dermatologie</t>
        </is>
      </c>
      <c r="F188" s="27" t="n">
        <v>15</v>
      </c>
      <c r="G188" s="28" t="n">
        <v>92</v>
      </c>
      <c r="H188" s="25" t="inlineStr">
        <is>
          <t>Nicht erschienen</t>
        </is>
      </c>
    </row>
    <row r="189">
      <c r="A189" s="25" t="inlineStr">
        <is>
          <t>A-1187</t>
        </is>
      </c>
      <c r="B189" s="26" t="n">
        <v>45908</v>
      </c>
      <c r="C189" s="25" t="inlineStr">
        <is>
          <t>P-155</t>
        </is>
      </c>
      <c r="D189" s="25" t="inlineStr">
        <is>
          <t>Dr. Lea Wagner</t>
        </is>
      </c>
      <c r="E189" s="25" t="inlineStr">
        <is>
          <t>Zahn</t>
        </is>
      </c>
      <c r="F189" s="27" t="n">
        <v>29</v>
      </c>
      <c r="G189" s="28" t="n">
        <v>287</v>
      </c>
      <c r="H189" s="25" t="inlineStr">
        <is>
          <t>Nicht erschienen</t>
        </is>
      </c>
    </row>
    <row r="190">
      <c r="A190" s="25" t="inlineStr">
        <is>
          <t>A-1188</t>
        </is>
      </c>
      <c r="B190" s="26" t="n">
        <v>45884</v>
      </c>
      <c r="C190" s="25" t="inlineStr">
        <is>
          <t>P-107</t>
        </is>
      </c>
      <c r="D190" s="25" t="inlineStr">
        <is>
          <t>Dr. Julia Schmidt</t>
        </is>
      </c>
      <c r="E190" s="25" t="inlineStr">
        <is>
          <t>Dermatologie</t>
        </is>
      </c>
      <c r="F190" s="27" t="n">
        <v>45</v>
      </c>
      <c r="G190" s="28" t="n">
        <v>325</v>
      </c>
      <c r="H190" s="25" t="inlineStr">
        <is>
          <t>Geplant</t>
        </is>
      </c>
    </row>
    <row r="191">
      <c r="A191" s="25" t="inlineStr">
        <is>
          <t>A-1189</t>
        </is>
      </c>
      <c r="B191" s="26" t="n">
        <v>45913</v>
      </c>
      <c r="C191" s="25" t="inlineStr">
        <is>
          <t>P-153</t>
        </is>
      </c>
      <c r="D191" s="25" t="inlineStr">
        <is>
          <t>Dr. Lea Wagner</t>
        </is>
      </c>
      <c r="E191" s="25" t="inlineStr">
        <is>
          <t>Notaufnahme</t>
        </is>
      </c>
      <c r="F191" s="27" t="n">
        <v>55</v>
      </c>
      <c r="G191" s="28" t="n">
        <v>110</v>
      </c>
      <c r="H191" s="25" t="inlineStr">
        <is>
          <t>Abgeschlossen</t>
        </is>
      </c>
    </row>
    <row r="192">
      <c r="A192" s="25" t="inlineStr">
        <is>
          <t>A-1190</t>
        </is>
      </c>
      <c r="B192" s="26" t="n">
        <v>45913</v>
      </c>
      <c r="C192" s="25" t="inlineStr">
        <is>
          <t>P-024</t>
        </is>
      </c>
      <c r="D192" s="25" t="inlineStr">
        <is>
          <t>Dr. Jonas Klein</t>
        </is>
      </c>
      <c r="E192" s="25" t="inlineStr">
        <is>
          <t>Innere Med</t>
        </is>
      </c>
      <c r="F192" s="27" t="n">
        <v>28</v>
      </c>
      <c r="G192" s="28" t="n">
        <v>332</v>
      </c>
      <c r="H192" s="25" t="inlineStr">
        <is>
          <t>Abgeschlossen</t>
        </is>
      </c>
    </row>
    <row r="193">
      <c r="A193" s="25" t="inlineStr">
        <is>
          <t>A-1191</t>
        </is>
      </c>
      <c r="B193" s="26" t="n">
        <v>45704</v>
      </c>
      <c r="C193" s="25" t="inlineStr">
        <is>
          <t>P-130</t>
        </is>
      </c>
      <c r="D193" s="25" t="inlineStr">
        <is>
          <t>Dr. Anna Bauer</t>
        </is>
      </c>
      <c r="E193" s="25" t="inlineStr">
        <is>
          <t>Dermatologie</t>
        </is>
      </c>
      <c r="F193" s="27" t="n">
        <v>53</v>
      </c>
      <c r="G193" s="28" t="n">
        <v>285</v>
      </c>
      <c r="H193" s="25" t="inlineStr">
        <is>
          <t>Abgeschlossen</t>
        </is>
      </c>
    </row>
    <row r="194">
      <c r="A194" s="25" t="inlineStr">
        <is>
          <t>A-1192</t>
        </is>
      </c>
      <c r="B194" s="26" t="n">
        <v>45794</v>
      </c>
      <c r="C194" s="25" t="inlineStr">
        <is>
          <t>P-108</t>
        </is>
      </c>
      <c r="D194" s="25" t="inlineStr">
        <is>
          <t>Dr. Maximilian Weber</t>
        </is>
      </c>
      <c r="E194" s="25" t="inlineStr">
        <is>
          <t>Orthopädie</t>
        </is>
      </c>
      <c r="F194" s="27" t="n">
        <v>20</v>
      </c>
      <c r="G194" s="28" t="n">
        <v>221</v>
      </c>
      <c r="H194" s="25" t="inlineStr">
        <is>
          <t>Geplant</t>
        </is>
      </c>
    </row>
    <row r="195">
      <c r="A195" s="25" t="inlineStr">
        <is>
          <t>A-1193</t>
        </is>
      </c>
      <c r="B195" s="26" t="n">
        <v>45880</v>
      </c>
      <c r="C195" s="25" t="inlineStr">
        <is>
          <t>P-062</t>
        </is>
      </c>
      <c r="D195" s="25" t="inlineStr">
        <is>
          <t>Dr. Sophia Becker</t>
        </is>
      </c>
      <c r="E195" s="25" t="inlineStr">
        <is>
          <t>Kardiologie</t>
        </is>
      </c>
      <c r="F195" s="27" t="n">
        <v>51</v>
      </c>
      <c r="G195" s="28" t="n">
        <v>122</v>
      </c>
      <c r="H195" s="25" t="inlineStr">
        <is>
          <t>Abgeschlossen</t>
        </is>
      </c>
    </row>
    <row r="196">
      <c r="A196" s="25" t="inlineStr">
        <is>
          <t>A-1194</t>
        </is>
      </c>
      <c r="B196" s="26" t="n">
        <v>45847</v>
      </c>
      <c r="C196" s="25" t="inlineStr">
        <is>
          <t>P-151</t>
        </is>
      </c>
      <c r="D196" s="25" t="inlineStr">
        <is>
          <t>Dr. Maximilian Weber</t>
        </is>
      </c>
      <c r="E196" s="25" t="inlineStr">
        <is>
          <t>Notaufnahme</t>
        </is>
      </c>
      <c r="F196" s="27" t="n">
        <v>58</v>
      </c>
      <c r="G196" s="28" t="n">
        <v>224</v>
      </c>
      <c r="H196" s="25" t="inlineStr">
        <is>
          <t>Abgeschlossen</t>
        </is>
      </c>
    </row>
    <row r="197">
      <c r="A197" s="25" t="inlineStr">
        <is>
          <t>A-1195</t>
        </is>
      </c>
      <c r="B197" s="26" t="n">
        <v>46009</v>
      </c>
      <c r="C197" s="25" t="inlineStr">
        <is>
          <t>P-113</t>
        </is>
      </c>
      <c r="D197" s="25" t="inlineStr">
        <is>
          <t>Dr. Sophia Becker</t>
        </is>
      </c>
      <c r="E197" s="25" t="inlineStr">
        <is>
          <t>Dermatologie</t>
        </is>
      </c>
      <c r="F197" s="27" t="n">
        <v>43</v>
      </c>
      <c r="G197" s="28" t="n">
        <v>224</v>
      </c>
      <c r="H197" s="25" t="inlineStr">
        <is>
          <t>Abgeschlossen</t>
        </is>
      </c>
    </row>
    <row r="198">
      <c r="A198" s="25" t="inlineStr">
        <is>
          <t>A-1196</t>
        </is>
      </c>
      <c r="B198" s="26" t="n">
        <v>45855</v>
      </c>
      <c r="C198" s="25" t="inlineStr">
        <is>
          <t>P-152</t>
        </is>
      </c>
      <c r="D198" s="25" t="inlineStr">
        <is>
          <t>Dr. Tim Schneider</t>
        </is>
      </c>
      <c r="E198" s="25" t="inlineStr">
        <is>
          <t>Notaufnahme</t>
        </is>
      </c>
      <c r="F198" s="27" t="n">
        <v>58</v>
      </c>
      <c r="G198" s="28" t="n">
        <v>227</v>
      </c>
      <c r="H198" s="25" t="inlineStr">
        <is>
          <t>Abgeschlossen</t>
        </is>
      </c>
    </row>
    <row r="199">
      <c r="A199" s="25" t="inlineStr">
        <is>
          <t>A-1197</t>
        </is>
      </c>
      <c r="B199" s="26" t="n">
        <v>45825</v>
      </c>
      <c r="C199" s="25" t="inlineStr">
        <is>
          <t>P-135</t>
        </is>
      </c>
      <c r="D199" s="25" t="inlineStr">
        <is>
          <t>Dr. Jonas Klein</t>
        </is>
      </c>
      <c r="E199" s="25" t="inlineStr">
        <is>
          <t>Zahn</t>
        </is>
      </c>
      <c r="F199" s="27" t="n">
        <v>49</v>
      </c>
      <c r="G199" s="28" t="n">
        <v>114</v>
      </c>
      <c r="H199" s="25" t="inlineStr">
        <is>
          <t>Abgeschlossen</t>
        </is>
      </c>
    </row>
    <row r="200">
      <c r="A200" s="25" t="inlineStr">
        <is>
          <t>A-1198</t>
        </is>
      </c>
      <c r="B200" s="26" t="n">
        <v>45827</v>
      </c>
      <c r="C200" s="25" t="inlineStr">
        <is>
          <t>P-069</t>
        </is>
      </c>
      <c r="D200" s="25" t="inlineStr">
        <is>
          <t>Dr. Maximilian Weber</t>
        </is>
      </c>
      <c r="E200" s="25" t="inlineStr">
        <is>
          <t>Dermatologie</t>
        </is>
      </c>
      <c r="F200" s="27" t="n">
        <v>15</v>
      </c>
      <c r="G200" s="28" t="n">
        <v>234</v>
      </c>
      <c r="H200" s="25" t="inlineStr">
        <is>
          <t>Abgeschlossen</t>
        </is>
      </c>
    </row>
    <row r="201">
      <c r="A201" s="25" t="inlineStr">
        <is>
          <t>A-1199</t>
        </is>
      </c>
      <c r="B201" s="26" t="n">
        <v>46009</v>
      </c>
      <c r="C201" s="25" t="inlineStr">
        <is>
          <t>P-109</t>
        </is>
      </c>
      <c r="D201" s="25" t="inlineStr">
        <is>
          <t>Dr. Anna Bauer</t>
        </is>
      </c>
      <c r="E201" s="25" t="inlineStr">
        <is>
          <t>Dermatologie</t>
        </is>
      </c>
      <c r="F201" s="27" t="n">
        <v>35</v>
      </c>
      <c r="G201" s="28" t="n">
        <v>317</v>
      </c>
      <c r="H201" s="25" t="inlineStr">
        <is>
          <t>Abgeschlossen</t>
        </is>
      </c>
    </row>
    <row r="202">
      <c r="A202" s="25" t="inlineStr">
        <is>
          <t>A-1200</t>
        </is>
      </c>
      <c r="B202" s="26" t="n">
        <v>45886</v>
      </c>
      <c r="C202" s="25" t="inlineStr">
        <is>
          <t>P-059</t>
        </is>
      </c>
      <c r="D202" s="25" t="inlineStr">
        <is>
          <t>Dr. Lukas Fischer</t>
        </is>
      </c>
      <c r="E202" s="25" t="inlineStr">
        <is>
          <t>Kardiologie</t>
        </is>
      </c>
      <c r="F202" s="27" t="n">
        <v>33</v>
      </c>
      <c r="G202" s="28" t="n">
        <v>61</v>
      </c>
      <c r="H202" s="25" t="inlineStr">
        <is>
          <t>Abgesagt</t>
        </is>
      </c>
    </row>
    <row r="203">
      <c r="A203" s="25" t="inlineStr">
        <is>
          <t>A-1201</t>
        </is>
      </c>
      <c r="B203" s="26" t="n">
        <v>45976</v>
      </c>
      <c r="C203" s="25" t="inlineStr">
        <is>
          <t>P-031</t>
        </is>
      </c>
      <c r="D203" s="25" t="inlineStr">
        <is>
          <t>Dr. Sophia Becker</t>
        </is>
      </c>
      <c r="E203" s="25" t="inlineStr">
        <is>
          <t>Augenheilkunde</t>
        </is>
      </c>
      <c r="F203" s="27" t="n">
        <v>27</v>
      </c>
      <c r="G203" s="28" t="n">
        <v>50</v>
      </c>
      <c r="H203" s="25" t="inlineStr">
        <is>
          <t>Abgeschlossen</t>
        </is>
      </c>
    </row>
    <row r="204">
      <c r="A204" s="25" t="inlineStr">
        <is>
          <t>A-1202</t>
        </is>
      </c>
      <c r="B204" s="26" t="n">
        <v>45977</v>
      </c>
      <c r="C204" s="25" t="inlineStr">
        <is>
          <t>P-044</t>
        </is>
      </c>
      <c r="D204" s="25" t="inlineStr">
        <is>
          <t>Dr. Jonas Klein</t>
        </is>
      </c>
      <c r="E204" s="25" t="inlineStr">
        <is>
          <t>Dermatologie</t>
        </is>
      </c>
      <c r="F204" s="27" t="n">
        <v>56</v>
      </c>
      <c r="G204" s="28" t="n">
        <v>235</v>
      </c>
      <c r="H204" s="25" t="inlineStr">
        <is>
          <t>Abgeschlossen</t>
        </is>
      </c>
    </row>
    <row r="205">
      <c r="A205" s="25" t="inlineStr">
        <is>
          <t>A-1203</t>
        </is>
      </c>
      <c r="B205" s="26" t="n">
        <v>45944</v>
      </c>
      <c r="C205" s="25" t="inlineStr">
        <is>
          <t>P-064</t>
        </is>
      </c>
      <c r="D205" s="25" t="inlineStr">
        <is>
          <t>Dr. Lea Wagner</t>
        </is>
      </c>
      <c r="E205" s="25" t="inlineStr">
        <is>
          <t>Pädiatrie</t>
        </is>
      </c>
      <c r="F205" s="27" t="n">
        <v>39</v>
      </c>
      <c r="G205" s="28" t="n">
        <v>126</v>
      </c>
      <c r="H205" s="25" t="inlineStr">
        <is>
          <t>Abgeschlossen</t>
        </is>
      </c>
    </row>
    <row r="206">
      <c r="A206" s="25" t="inlineStr">
        <is>
          <t>A-1204</t>
        </is>
      </c>
      <c r="B206" s="26" t="n">
        <v>45788</v>
      </c>
      <c r="C206" s="25" t="inlineStr">
        <is>
          <t>P-049</t>
        </is>
      </c>
      <c r="D206" s="25" t="inlineStr">
        <is>
          <t>Dr. Tim Schneider</t>
        </is>
      </c>
      <c r="E206" s="25" t="inlineStr">
        <is>
          <t>Notaufnahme</t>
        </is>
      </c>
      <c r="F206" s="27" t="n">
        <v>20</v>
      </c>
      <c r="G206" s="28" t="n">
        <v>224</v>
      </c>
      <c r="H206" s="25" t="inlineStr">
        <is>
          <t>Abgesagt</t>
        </is>
      </c>
    </row>
    <row r="207">
      <c r="A207" s="25" t="inlineStr">
        <is>
          <t>A-1205</t>
        </is>
      </c>
      <c r="B207" s="26" t="n">
        <v>45732</v>
      </c>
      <c r="C207" s="25" t="inlineStr">
        <is>
          <t>P-108</t>
        </is>
      </c>
      <c r="D207" s="25" t="inlineStr">
        <is>
          <t>Dr. Julia Schmidt</t>
        </is>
      </c>
      <c r="E207" s="25" t="inlineStr">
        <is>
          <t>Augenheilkunde</t>
        </is>
      </c>
      <c r="F207" s="27" t="n">
        <v>26</v>
      </c>
      <c r="G207" s="28" t="n">
        <v>155</v>
      </c>
      <c r="H207" s="25" t="inlineStr">
        <is>
          <t>Abgeschlossen</t>
        </is>
      </c>
    </row>
    <row r="208">
      <c r="A208" s="25" t="inlineStr">
        <is>
          <t>A-1206</t>
        </is>
      </c>
      <c r="B208" s="26" t="n">
        <v>45918</v>
      </c>
      <c r="C208" s="25" t="inlineStr">
        <is>
          <t>P-066</t>
        </is>
      </c>
      <c r="D208" s="25" t="inlineStr">
        <is>
          <t>Dr. Lea Wagner</t>
        </is>
      </c>
      <c r="E208" s="25" t="inlineStr">
        <is>
          <t>Pädiatrie</t>
        </is>
      </c>
      <c r="F208" s="27" t="n">
        <v>45</v>
      </c>
      <c r="G208" s="28" t="n">
        <v>177</v>
      </c>
      <c r="H208" s="25" t="inlineStr">
        <is>
          <t>Abgeschlossen</t>
        </is>
      </c>
    </row>
    <row r="209">
      <c r="A209" s="25" t="inlineStr">
        <is>
          <t>A-1207</t>
        </is>
      </c>
      <c r="B209" s="26" t="n">
        <v>45703</v>
      </c>
      <c r="C209" s="25" t="inlineStr">
        <is>
          <t>P-038</t>
        </is>
      </c>
      <c r="D209" s="25" t="inlineStr">
        <is>
          <t>Dr. Maximilian Weber</t>
        </is>
      </c>
      <c r="E209" s="25" t="inlineStr">
        <is>
          <t>Augenheilkunde</t>
        </is>
      </c>
      <c r="F209" s="27" t="n">
        <v>53</v>
      </c>
      <c r="G209" s="28" t="n">
        <v>126</v>
      </c>
      <c r="H209" s="25" t="inlineStr">
        <is>
          <t>Abgeschlossen</t>
        </is>
      </c>
    </row>
    <row r="210">
      <c r="A210" s="25" t="inlineStr">
        <is>
          <t>A-1208</t>
        </is>
      </c>
      <c r="B210" s="26" t="n">
        <v>45976</v>
      </c>
      <c r="C210" s="25" t="inlineStr">
        <is>
          <t>P-103</t>
        </is>
      </c>
      <c r="D210" s="25" t="inlineStr">
        <is>
          <t>Dr. Maximilian Weber</t>
        </is>
      </c>
      <c r="E210" s="25" t="inlineStr">
        <is>
          <t>Notaufnahme</t>
        </is>
      </c>
      <c r="F210" s="27" t="n">
        <v>19</v>
      </c>
      <c r="G210" s="28" t="n">
        <v>316</v>
      </c>
      <c r="H210" s="25" t="inlineStr">
        <is>
          <t>Abgeschlossen</t>
        </is>
      </c>
    </row>
    <row r="211">
      <c r="A211" s="25" t="inlineStr">
        <is>
          <t>A-1209</t>
        </is>
      </c>
      <c r="B211" s="26" t="n">
        <v>46005</v>
      </c>
      <c r="C211" s="25" t="inlineStr">
        <is>
          <t>P-018</t>
        </is>
      </c>
      <c r="D211" s="25" t="inlineStr">
        <is>
          <t>Dr. Lukas Fischer</t>
        </is>
      </c>
      <c r="E211" s="25" t="inlineStr">
        <is>
          <t>Zahn</t>
        </is>
      </c>
      <c r="F211" s="27" t="n">
        <v>55</v>
      </c>
      <c r="G211" s="28" t="n">
        <v>62</v>
      </c>
      <c r="H211" s="25" t="inlineStr">
        <is>
          <t>Abgeschlossen</t>
        </is>
      </c>
    </row>
    <row r="212">
      <c r="A212" s="25" t="inlineStr">
        <is>
          <t>A-1210</t>
        </is>
      </c>
      <c r="B212" s="26" t="n">
        <v>45707</v>
      </c>
      <c r="C212" s="25" t="inlineStr">
        <is>
          <t>P-152</t>
        </is>
      </c>
      <c r="D212" s="25" t="inlineStr">
        <is>
          <t>Dr. Sophia Becker</t>
        </is>
      </c>
      <c r="E212" s="25" t="inlineStr">
        <is>
          <t>Notaufnahme</t>
        </is>
      </c>
      <c r="F212" s="27" t="n">
        <v>43</v>
      </c>
      <c r="G212" s="28" t="n">
        <v>274</v>
      </c>
      <c r="H212" s="25" t="inlineStr">
        <is>
          <t>Abgesagt</t>
        </is>
      </c>
    </row>
    <row r="213">
      <c r="A213" s="25" t="inlineStr">
        <is>
          <t>A-1211</t>
        </is>
      </c>
      <c r="B213" s="26" t="n">
        <v>45785</v>
      </c>
      <c r="C213" s="25" t="inlineStr">
        <is>
          <t>P-016</t>
        </is>
      </c>
      <c r="D213" s="25" t="inlineStr">
        <is>
          <t>Dr. Lea Wagner</t>
        </is>
      </c>
      <c r="E213" s="25" t="inlineStr">
        <is>
          <t>Dermatologie</t>
        </is>
      </c>
      <c r="F213" s="27" t="n">
        <v>53</v>
      </c>
      <c r="G213" s="28" t="n">
        <v>56</v>
      </c>
      <c r="H213" s="25" t="inlineStr">
        <is>
          <t>Nicht erschienen</t>
        </is>
      </c>
    </row>
    <row r="214">
      <c r="A214" s="25" t="inlineStr">
        <is>
          <t>A-1212</t>
        </is>
      </c>
      <c r="B214" s="26" t="n">
        <v>45949</v>
      </c>
      <c r="C214" s="25" t="inlineStr">
        <is>
          <t>P-082</t>
        </is>
      </c>
      <c r="D214" s="25" t="inlineStr">
        <is>
          <t>Dr. Lea Wagner</t>
        </is>
      </c>
      <c r="E214" s="25" t="inlineStr">
        <is>
          <t>Augenheilkunde</t>
        </is>
      </c>
      <c r="F214" s="27" t="n">
        <v>16</v>
      </c>
      <c r="G214" s="28" t="n">
        <v>137</v>
      </c>
      <c r="H214" s="25" t="inlineStr">
        <is>
          <t>Abgeschlossen</t>
        </is>
      </c>
    </row>
    <row r="215">
      <c r="A215" s="25" t="inlineStr">
        <is>
          <t>A-1213</t>
        </is>
      </c>
      <c r="B215" s="26" t="n">
        <v>45733</v>
      </c>
      <c r="C215" s="25" t="inlineStr">
        <is>
          <t>P-044</t>
        </is>
      </c>
      <c r="D215" s="25" t="inlineStr">
        <is>
          <t>Dr. Lukas Fischer</t>
        </is>
      </c>
      <c r="E215" s="25" t="inlineStr">
        <is>
          <t>Zahn</t>
        </is>
      </c>
      <c r="F215" s="27" t="n">
        <v>16</v>
      </c>
      <c r="G215" s="28" t="n">
        <v>347</v>
      </c>
      <c r="H215" s="25" t="inlineStr">
        <is>
          <t>Abgesagt</t>
        </is>
      </c>
    </row>
    <row r="216">
      <c r="A216" s="25" t="inlineStr">
        <is>
          <t>A-1214</t>
        </is>
      </c>
      <c r="B216" s="26" t="n">
        <v>45918</v>
      </c>
      <c r="C216" s="25" t="inlineStr">
        <is>
          <t>P-103</t>
        </is>
      </c>
      <c r="D216" s="25" t="inlineStr">
        <is>
          <t>Dr. Lukas Fischer</t>
        </is>
      </c>
      <c r="E216" s="25" t="inlineStr">
        <is>
          <t>Zahn</t>
        </is>
      </c>
      <c r="F216" s="27" t="n">
        <v>15</v>
      </c>
      <c r="G216" s="28" t="n">
        <v>131</v>
      </c>
      <c r="H216" s="25" t="inlineStr">
        <is>
          <t>Nicht erschienen</t>
        </is>
      </c>
    </row>
    <row r="217">
      <c r="A217" s="25" t="inlineStr">
        <is>
          <t>A-1215</t>
        </is>
      </c>
      <c r="B217" s="26" t="n">
        <v>45698</v>
      </c>
      <c r="C217" s="25" t="inlineStr">
        <is>
          <t>P-178</t>
        </is>
      </c>
      <c r="D217" s="25" t="inlineStr">
        <is>
          <t>Dr. Sophia Becker</t>
        </is>
      </c>
      <c r="E217" s="25" t="inlineStr">
        <is>
          <t>Pädiatrie</t>
        </is>
      </c>
      <c r="F217" s="27" t="n">
        <v>56</v>
      </c>
      <c r="G217" s="28" t="n">
        <v>70</v>
      </c>
      <c r="H217" s="25" t="inlineStr">
        <is>
          <t>Abgeschlossen</t>
        </is>
      </c>
    </row>
    <row r="218">
      <c r="A218" s="25" t="inlineStr">
        <is>
          <t>A-1216</t>
        </is>
      </c>
      <c r="B218" s="26" t="n">
        <v>45727</v>
      </c>
      <c r="C218" s="25" t="inlineStr">
        <is>
          <t>P-012</t>
        </is>
      </c>
      <c r="D218" s="25" t="inlineStr">
        <is>
          <t>Dr. Lea Wagner</t>
        </is>
      </c>
      <c r="E218" s="25" t="inlineStr">
        <is>
          <t>Zahn</t>
        </is>
      </c>
      <c r="F218" s="27" t="n">
        <v>22</v>
      </c>
      <c r="G218" s="28" t="n">
        <v>279</v>
      </c>
      <c r="H218" s="25" t="inlineStr">
        <is>
          <t>Geplant</t>
        </is>
      </c>
    </row>
    <row r="219">
      <c r="A219" s="25" t="inlineStr">
        <is>
          <t>A-1217</t>
        </is>
      </c>
      <c r="B219" s="26" t="n">
        <v>45731</v>
      </c>
      <c r="C219" s="25" t="inlineStr">
        <is>
          <t>P-047</t>
        </is>
      </c>
      <c r="D219" s="25" t="inlineStr">
        <is>
          <t>Dr. Sophia Becker</t>
        </is>
      </c>
      <c r="E219" s="25" t="inlineStr">
        <is>
          <t>Notaufnahme</t>
        </is>
      </c>
      <c r="F219" s="27" t="n">
        <v>46</v>
      </c>
      <c r="G219" s="28" t="n">
        <v>344</v>
      </c>
      <c r="H219" s="25" t="inlineStr">
        <is>
          <t>Nicht erschienen</t>
        </is>
      </c>
    </row>
    <row r="220">
      <c r="A220" s="25" t="inlineStr">
        <is>
          <t>A-1218</t>
        </is>
      </c>
      <c r="B220" s="26" t="n">
        <v>45795</v>
      </c>
      <c r="C220" s="25" t="inlineStr">
        <is>
          <t>P-096</t>
        </is>
      </c>
      <c r="D220" s="25" t="inlineStr">
        <is>
          <t>Dr. Maximilian Weber</t>
        </is>
      </c>
      <c r="E220" s="25" t="inlineStr">
        <is>
          <t>Notaufnahme</t>
        </is>
      </c>
      <c r="F220" s="27" t="n">
        <v>23</v>
      </c>
      <c r="G220" s="28" t="n">
        <v>303</v>
      </c>
      <c r="H220" s="25" t="inlineStr">
        <is>
          <t>Abgesagt</t>
        </is>
      </c>
    </row>
    <row r="221">
      <c r="A221" s="25" t="inlineStr">
        <is>
          <t>A-1219</t>
        </is>
      </c>
      <c r="B221" s="26" t="n">
        <v>45765</v>
      </c>
      <c r="C221" s="25" t="inlineStr">
        <is>
          <t>P-107</t>
        </is>
      </c>
      <c r="D221" s="25" t="inlineStr">
        <is>
          <t>Dr. Anna Bauer</t>
        </is>
      </c>
      <c r="E221" s="25" t="inlineStr">
        <is>
          <t>Dermatologie</t>
        </is>
      </c>
      <c r="F221" s="27" t="n">
        <v>39</v>
      </c>
      <c r="G221" s="28" t="n">
        <v>143</v>
      </c>
      <c r="H221" s="25" t="inlineStr">
        <is>
          <t>Abgesagt</t>
        </is>
      </c>
    </row>
    <row r="222">
      <c r="A222" s="25" t="inlineStr">
        <is>
          <t>A-1220</t>
        </is>
      </c>
      <c r="B222" s="26" t="n">
        <v>45942</v>
      </c>
      <c r="C222" s="25" t="inlineStr">
        <is>
          <t>P-177</t>
        </is>
      </c>
      <c r="D222" s="25" t="inlineStr">
        <is>
          <t>Dr. Julia Schmidt</t>
        </is>
      </c>
      <c r="E222" s="25" t="inlineStr">
        <is>
          <t>Orthopädie</t>
        </is>
      </c>
      <c r="F222" s="27" t="n">
        <v>37</v>
      </c>
      <c r="G222" s="28" t="n">
        <v>197</v>
      </c>
      <c r="H222" s="25" t="inlineStr">
        <is>
          <t>Abgeschlossen</t>
        </is>
      </c>
    </row>
    <row r="223">
      <c r="A223" s="25" t="inlineStr">
        <is>
          <t>A-1221</t>
        </is>
      </c>
      <c r="B223" s="26" t="n">
        <v>45854</v>
      </c>
      <c r="C223" s="25" t="inlineStr">
        <is>
          <t>P-109</t>
        </is>
      </c>
      <c r="D223" s="25" t="inlineStr">
        <is>
          <t>Dr. Maximilian Weber</t>
        </is>
      </c>
      <c r="E223" s="25" t="inlineStr">
        <is>
          <t>Orthopädie</t>
        </is>
      </c>
      <c r="F223" s="27" t="n">
        <v>23</v>
      </c>
      <c r="G223" s="28" t="n">
        <v>80</v>
      </c>
      <c r="H223" s="25" t="inlineStr">
        <is>
          <t>Abgesagt</t>
        </is>
      </c>
    </row>
    <row r="224">
      <c r="A224" s="25" t="inlineStr">
        <is>
          <t>A-1222</t>
        </is>
      </c>
      <c r="B224" s="26" t="n">
        <v>45980</v>
      </c>
      <c r="C224" s="25" t="inlineStr">
        <is>
          <t>P-007</t>
        </is>
      </c>
      <c r="D224" s="25" t="inlineStr">
        <is>
          <t>Dr. Maximilian Weber</t>
        </is>
      </c>
      <c r="E224" s="25" t="inlineStr">
        <is>
          <t>Innere Med</t>
        </is>
      </c>
      <c r="F224" s="27" t="n">
        <v>32</v>
      </c>
      <c r="G224" s="28" t="n">
        <v>76</v>
      </c>
      <c r="H224" s="25" t="inlineStr">
        <is>
          <t>Abgeschlossen</t>
        </is>
      </c>
    </row>
    <row r="225">
      <c r="A225" s="25" t="inlineStr">
        <is>
          <t>A-1223</t>
        </is>
      </c>
      <c r="B225" s="26" t="n">
        <v>45793</v>
      </c>
      <c r="C225" s="25" t="inlineStr">
        <is>
          <t>P-148</t>
        </is>
      </c>
      <c r="D225" s="25" t="inlineStr">
        <is>
          <t>Dr. Lea Wagner</t>
        </is>
      </c>
      <c r="E225" s="25" t="inlineStr">
        <is>
          <t>Orthopädie</t>
        </is>
      </c>
      <c r="F225" s="27" t="n">
        <v>23</v>
      </c>
      <c r="G225" s="28" t="n">
        <v>129</v>
      </c>
      <c r="H225" s="25" t="inlineStr">
        <is>
          <t>Abgeschlossen</t>
        </is>
      </c>
    </row>
    <row r="226">
      <c r="A226" s="25" t="inlineStr">
        <is>
          <t>A-1224</t>
        </is>
      </c>
      <c r="B226" s="26" t="n">
        <v>45820</v>
      </c>
      <c r="C226" s="25" t="inlineStr">
        <is>
          <t>P-099</t>
        </is>
      </c>
      <c r="D226" s="25" t="inlineStr">
        <is>
          <t>Dr. Lukas Fischer</t>
        </is>
      </c>
      <c r="E226" s="25" t="inlineStr">
        <is>
          <t>Zahn</t>
        </is>
      </c>
      <c r="F226" s="27" t="n">
        <v>25</v>
      </c>
      <c r="G226" s="28" t="n">
        <v>277</v>
      </c>
      <c r="H226" s="25" t="inlineStr">
        <is>
          <t>Abgeschlossen</t>
        </is>
      </c>
    </row>
    <row r="227">
      <c r="A227" s="25" t="inlineStr">
        <is>
          <t>A-1225</t>
        </is>
      </c>
      <c r="B227" s="26" t="n">
        <v>45886</v>
      </c>
      <c r="C227" s="25" t="inlineStr">
        <is>
          <t>P-165</t>
        </is>
      </c>
      <c r="D227" s="25" t="inlineStr">
        <is>
          <t>Dr. Lea Wagner</t>
        </is>
      </c>
      <c r="E227" s="25" t="inlineStr">
        <is>
          <t>Innere Med</t>
        </is>
      </c>
      <c r="F227" s="27" t="n">
        <v>17</v>
      </c>
      <c r="G227" s="28" t="n">
        <v>137</v>
      </c>
      <c r="H227" s="25" t="inlineStr">
        <is>
          <t>Abgeschlossen</t>
        </is>
      </c>
    </row>
    <row r="228">
      <c r="A228" s="25" t="inlineStr">
        <is>
          <t>A-1226</t>
        </is>
      </c>
      <c r="B228" s="26" t="n">
        <v>45825</v>
      </c>
      <c r="C228" s="25" t="inlineStr">
        <is>
          <t>P-062</t>
        </is>
      </c>
      <c r="D228" s="25" t="inlineStr">
        <is>
          <t>Dr. Julia Schmidt</t>
        </is>
      </c>
      <c r="E228" s="25" t="inlineStr">
        <is>
          <t>Orthopädie</t>
        </is>
      </c>
      <c r="F228" s="27" t="n">
        <v>34</v>
      </c>
      <c r="G228" s="28" t="n">
        <v>127</v>
      </c>
      <c r="H228" s="25" t="inlineStr">
        <is>
          <t>Abgeschlossen</t>
        </is>
      </c>
    </row>
    <row r="229">
      <c r="A229" s="25" t="inlineStr">
        <is>
          <t>A-1227</t>
        </is>
      </c>
      <c r="B229" s="26" t="n">
        <v>45853</v>
      </c>
      <c r="C229" s="25" t="inlineStr">
        <is>
          <t>P-128</t>
        </is>
      </c>
      <c r="D229" s="25" t="inlineStr">
        <is>
          <t>Dr. Maximilian Weber</t>
        </is>
      </c>
      <c r="E229" s="25" t="inlineStr">
        <is>
          <t>Innere Med</t>
        </is>
      </c>
      <c r="F229" s="27" t="n">
        <v>53</v>
      </c>
      <c r="G229" s="28" t="n">
        <v>119</v>
      </c>
      <c r="H229" s="25" t="inlineStr">
        <is>
          <t>Abgesagt</t>
        </is>
      </c>
    </row>
    <row r="230">
      <c r="A230" s="25" t="inlineStr">
        <is>
          <t>A-1228</t>
        </is>
      </c>
      <c r="B230" s="26" t="n">
        <v>45849</v>
      </c>
      <c r="C230" s="25" t="inlineStr">
        <is>
          <t>P-014</t>
        </is>
      </c>
      <c r="D230" s="25" t="inlineStr">
        <is>
          <t>Dr. Julia Schmidt</t>
        </is>
      </c>
      <c r="E230" s="25" t="inlineStr">
        <is>
          <t>Pädiatrie</t>
        </is>
      </c>
      <c r="F230" s="27" t="n">
        <v>59</v>
      </c>
      <c r="G230" s="28" t="n">
        <v>60</v>
      </c>
      <c r="H230" s="25" t="inlineStr">
        <is>
          <t>Abgeschlossen</t>
        </is>
      </c>
    </row>
    <row r="231">
      <c r="A231" s="25" t="inlineStr">
        <is>
          <t>A-1229</t>
        </is>
      </c>
      <c r="B231" s="26" t="n">
        <v>45976</v>
      </c>
      <c r="C231" s="25" t="inlineStr">
        <is>
          <t>P-127</t>
        </is>
      </c>
      <c r="D231" s="25" t="inlineStr">
        <is>
          <t>Dr. Julia Schmidt</t>
        </is>
      </c>
      <c r="E231" s="25" t="inlineStr">
        <is>
          <t>Zahn</t>
        </is>
      </c>
      <c r="F231" s="27" t="n">
        <v>40</v>
      </c>
      <c r="G231" s="28" t="n">
        <v>305</v>
      </c>
      <c r="H231" s="25" t="inlineStr">
        <is>
          <t>Abgeschlossen</t>
        </is>
      </c>
    </row>
    <row r="232">
      <c r="A232" s="25" t="inlineStr">
        <is>
          <t>A-1230</t>
        </is>
      </c>
      <c r="B232" s="26" t="n">
        <v>45847</v>
      </c>
      <c r="C232" s="25" t="inlineStr">
        <is>
          <t>P-177</t>
        </is>
      </c>
      <c r="D232" s="25" t="inlineStr">
        <is>
          <t>Dr. Lukas Fischer</t>
        </is>
      </c>
      <c r="E232" s="25" t="inlineStr">
        <is>
          <t>Notaufnahme</t>
        </is>
      </c>
      <c r="F232" s="27" t="n">
        <v>42</v>
      </c>
      <c r="G232" s="28" t="n">
        <v>345</v>
      </c>
      <c r="H232" s="25" t="inlineStr">
        <is>
          <t>Abgeschlossen</t>
        </is>
      </c>
    </row>
    <row r="233">
      <c r="A233" s="25" t="inlineStr">
        <is>
          <t>A-1231</t>
        </is>
      </c>
      <c r="B233" s="26" t="n">
        <v>45665</v>
      </c>
      <c r="C233" s="25" t="inlineStr">
        <is>
          <t>P-032</t>
        </is>
      </c>
      <c r="D233" s="25" t="inlineStr">
        <is>
          <t>Dr. Jonas Klein</t>
        </is>
      </c>
      <c r="E233" s="25" t="inlineStr">
        <is>
          <t>Pädiatrie</t>
        </is>
      </c>
      <c r="F233" s="27" t="n">
        <v>50</v>
      </c>
      <c r="G233" s="28" t="n">
        <v>153</v>
      </c>
      <c r="H233" s="25" t="inlineStr">
        <is>
          <t>Abgeschlossen</t>
        </is>
      </c>
    </row>
    <row r="234">
      <c r="A234" s="25" t="inlineStr">
        <is>
          <t>A-1232</t>
        </is>
      </c>
      <c r="B234" s="26" t="n">
        <v>45884</v>
      </c>
      <c r="C234" s="25" t="inlineStr">
        <is>
          <t>P-151</t>
        </is>
      </c>
      <c r="D234" s="25" t="inlineStr">
        <is>
          <t>Dr. Maximilian Weber</t>
        </is>
      </c>
      <c r="E234" s="25" t="inlineStr">
        <is>
          <t>Notaufnahme</t>
        </is>
      </c>
      <c r="F234" s="27" t="n">
        <v>53</v>
      </c>
      <c r="G234" s="28" t="n">
        <v>74</v>
      </c>
      <c r="H234" s="25" t="inlineStr">
        <is>
          <t>Abgeschlossen</t>
        </is>
      </c>
    </row>
    <row r="235">
      <c r="A235" s="25" t="inlineStr">
        <is>
          <t>A-1233</t>
        </is>
      </c>
      <c r="B235" s="26" t="n">
        <v>45734</v>
      </c>
      <c r="C235" s="25" t="inlineStr">
        <is>
          <t>P-103</t>
        </is>
      </c>
      <c r="D235" s="25" t="inlineStr">
        <is>
          <t>Dr. Julia Schmidt</t>
        </is>
      </c>
      <c r="E235" s="25" t="inlineStr">
        <is>
          <t>Dermatologie</t>
        </is>
      </c>
      <c r="F235" s="27" t="n">
        <v>46</v>
      </c>
      <c r="G235" s="28" t="n">
        <v>239</v>
      </c>
      <c r="H235" s="25" t="inlineStr">
        <is>
          <t>Abgesagt</t>
        </is>
      </c>
    </row>
    <row r="236">
      <c r="A236" s="25" t="inlineStr">
        <is>
          <t>A-1234</t>
        </is>
      </c>
      <c r="B236" s="26" t="n">
        <v>45761</v>
      </c>
      <c r="C236" s="25" t="inlineStr">
        <is>
          <t>P-116</t>
        </is>
      </c>
      <c r="D236" s="25" t="inlineStr">
        <is>
          <t>Dr. Lukas Fischer</t>
        </is>
      </c>
      <c r="E236" s="25" t="inlineStr">
        <is>
          <t>Dermatologie</t>
        </is>
      </c>
      <c r="F236" s="27" t="n">
        <v>57</v>
      </c>
      <c r="G236" s="28" t="n">
        <v>319</v>
      </c>
      <c r="H236" s="25" t="inlineStr">
        <is>
          <t>Abgeschlossen</t>
        </is>
      </c>
    </row>
    <row r="237">
      <c r="A237" s="25" t="inlineStr">
        <is>
          <t>A-1235</t>
        </is>
      </c>
      <c r="B237" s="26" t="n">
        <v>45851</v>
      </c>
      <c r="C237" s="25" t="inlineStr">
        <is>
          <t>P-047</t>
        </is>
      </c>
      <c r="D237" s="25" t="inlineStr">
        <is>
          <t>Dr. Anna Bauer</t>
        </is>
      </c>
      <c r="E237" s="25" t="inlineStr">
        <is>
          <t>Zahn</t>
        </is>
      </c>
      <c r="F237" s="27" t="n">
        <v>15</v>
      </c>
      <c r="G237" s="28" t="n">
        <v>273</v>
      </c>
      <c r="H237" s="25" t="inlineStr">
        <is>
          <t>Abgeschlossen</t>
        </is>
      </c>
    </row>
    <row r="238">
      <c r="A238" s="25" t="inlineStr">
        <is>
          <t>A-1236</t>
        </is>
      </c>
      <c r="B238" s="26" t="n">
        <v>45671</v>
      </c>
      <c r="C238" s="25" t="inlineStr">
        <is>
          <t>P-144</t>
        </is>
      </c>
      <c r="D238" s="25" t="inlineStr">
        <is>
          <t>Dr. Maximilian Weber</t>
        </is>
      </c>
      <c r="E238" s="25" t="inlineStr">
        <is>
          <t>Pädiatrie</t>
        </is>
      </c>
      <c r="F238" s="27" t="n">
        <v>23</v>
      </c>
      <c r="G238" s="28" t="n">
        <v>285</v>
      </c>
      <c r="H238" s="25" t="inlineStr">
        <is>
          <t>Abgesagt</t>
        </is>
      </c>
    </row>
    <row r="239">
      <c r="A239" s="25" t="inlineStr">
        <is>
          <t>A-1237</t>
        </is>
      </c>
      <c r="B239" s="26" t="n">
        <v>45917</v>
      </c>
      <c r="C239" s="25" t="inlineStr">
        <is>
          <t>P-155</t>
        </is>
      </c>
      <c r="D239" s="25" t="inlineStr">
        <is>
          <t>Dr. Lukas Fischer</t>
        </is>
      </c>
      <c r="E239" s="25" t="inlineStr">
        <is>
          <t>Augenheilkunde</t>
        </is>
      </c>
      <c r="F239" s="27" t="n">
        <v>41</v>
      </c>
      <c r="G239" s="28" t="n">
        <v>238</v>
      </c>
      <c r="H239" s="25" t="inlineStr">
        <is>
          <t>Abgeschlossen</t>
        </is>
      </c>
    </row>
    <row r="240">
      <c r="A240" s="25" t="inlineStr">
        <is>
          <t>A-1238</t>
        </is>
      </c>
      <c r="B240" s="26" t="n">
        <v>45915</v>
      </c>
      <c r="C240" s="25" t="inlineStr">
        <is>
          <t>P-152</t>
        </is>
      </c>
      <c r="D240" s="25" t="inlineStr">
        <is>
          <t>Dr. Anna Bauer</t>
        </is>
      </c>
      <c r="E240" s="25" t="inlineStr">
        <is>
          <t>Kardiologie</t>
        </is>
      </c>
      <c r="F240" s="27" t="n">
        <v>57</v>
      </c>
      <c r="G240" s="28" t="n">
        <v>204</v>
      </c>
      <c r="H240" s="25" t="inlineStr">
        <is>
          <t>Abgeschlossen</t>
        </is>
      </c>
    </row>
    <row r="241">
      <c r="A241" s="25" t="inlineStr">
        <is>
          <t>A-1239</t>
        </is>
      </c>
      <c r="B241" s="26" t="n">
        <v>45764</v>
      </c>
      <c r="C241" s="25" t="inlineStr">
        <is>
          <t>P-150</t>
        </is>
      </c>
      <c r="D241" s="25" t="inlineStr">
        <is>
          <t>Dr. Lea Wagner</t>
        </is>
      </c>
      <c r="E241" s="25" t="inlineStr">
        <is>
          <t>Notaufnahme</t>
        </is>
      </c>
      <c r="F241" s="27" t="n">
        <v>45</v>
      </c>
      <c r="G241" s="28" t="n">
        <v>325</v>
      </c>
      <c r="H241" s="25" t="inlineStr">
        <is>
          <t>Abgeschlossen</t>
        </is>
      </c>
    </row>
    <row r="242">
      <c r="A242" s="25" t="inlineStr">
        <is>
          <t>A-1240</t>
        </is>
      </c>
      <c r="B242" s="26" t="n">
        <v>45820</v>
      </c>
      <c r="C242" s="25" t="inlineStr">
        <is>
          <t>P-129</t>
        </is>
      </c>
      <c r="D242" s="25" t="inlineStr">
        <is>
          <t>Dr. Tim Schneider</t>
        </is>
      </c>
      <c r="E242" s="25" t="inlineStr">
        <is>
          <t>Dermatologie</t>
        </is>
      </c>
      <c r="F242" s="27" t="n">
        <v>37</v>
      </c>
      <c r="G242" s="28" t="n">
        <v>234</v>
      </c>
      <c r="H242" s="25" t="inlineStr">
        <is>
          <t>Abgeschlossen</t>
        </is>
      </c>
    </row>
    <row r="243">
      <c r="A243" s="25" t="inlineStr">
        <is>
          <t>A-1241</t>
        </is>
      </c>
      <c r="B243" s="26" t="n">
        <v>45916</v>
      </c>
      <c r="C243" s="25" t="inlineStr">
        <is>
          <t>P-017</t>
        </is>
      </c>
      <c r="D243" s="25" t="inlineStr">
        <is>
          <t>Dr. Maximilian Weber</t>
        </is>
      </c>
      <c r="E243" s="25" t="inlineStr">
        <is>
          <t>Orthopädie</t>
        </is>
      </c>
      <c r="F243" s="27" t="n">
        <v>32</v>
      </c>
      <c r="G243" s="28" t="n">
        <v>95</v>
      </c>
      <c r="H243" s="25" t="inlineStr">
        <is>
          <t>Abgeschlossen</t>
        </is>
      </c>
    </row>
    <row r="244">
      <c r="A244" s="25" t="inlineStr">
        <is>
          <t>A-1242</t>
        </is>
      </c>
      <c r="B244" s="26" t="n">
        <v>45696</v>
      </c>
      <c r="C244" s="25" t="inlineStr">
        <is>
          <t>P-010</t>
        </is>
      </c>
      <c r="D244" s="25" t="inlineStr">
        <is>
          <t>Dr. Sophia Becker</t>
        </is>
      </c>
      <c r="E244" s="25" t="inlineStr">
        <is>
          <t>Dermatologie</t>
        </is>
      </c>
      <c r="F244" s="27" t="n">
        <v>24</v>
      </c>
      <c r="G244" s="28" t="n">
        <v>230</v>
      </c>
      <c r="H244" s="25" t="inlineStr">
        <is>
          <t>Abgeschlossen</t>
        </is>
      </c>
    </row>
    <row r="245">
      <c r="A245" s="25" t="inlineStr">
        <is>
          <t>A-1243</t>
        </is>
      </c>
      <c r="B245" s="26" t="n">
        <v>45666</v>
      </c>
      <c r="C245" s="25" t="inlineStr">
        <is>
          <t>P-041</t>
        </is>
      </c>
      <c r="D245" s="25" t="inlineStr">
        <is>
          <t>Dr. Anna Bauer</t>
        </is>
      </c>
      <c r="E245" s="25" t="inlineStr">
        <is>
          <t>Dermatologie</t>
        </is>
      </c>
      <c r="F245" s="27" t="n">
        <v>18</v>
      </c>
      <c r="G245" s="28" t="n">
        <v>94</v>
      </c>
      <c r="H245" s="25" t="inlineStr">
        <is>
          <t>Abgeschlossen</t>
        </is>
      </c>
    </row>
    <row r="246">
      <c r="A246" s="25" t="inlineStr">
        <is>
          <t>A-1244</t>
        </is>
      </c>
      <c r="B246" s="26" t="n">
        <v>45765</v>
      </c>
      <c r="C246" s="25" t="inlineStr">
        <is>
          <t>P-027</t>
        </is>
      </c>
      <c r="D246" s="25" t="inlineStr">
        <is>
          <t>Dr. Lukas Fischer</t>
        </is>
      </c>
      <c r="E246" s="25" t="inlineStr">
        <is>
          <t>Kardiologie</t>
        </is>
      </c>
      <c r="F246" s="27" t="n">
        <v>32</v>
      </c>
      <c r="G246" s="28" t="n">
        <v>228</v>
      </c>
      <c r="H246" s="25" t="inlineStr">
        <is>
          <t>Abgeschlossen</t>
        </is>
      </c>
    </row>
    <row r="247">
      <c r="A247" s="25" t="inlineStr">
        <is>
          <t>A-1245</t>
        </is>
      </c>
      <c r="B247" s="26" t="n">
        <v>46009</v>
      </c>
      <c r="C247" s="25" t="inlineStr">
        <is>
          <t>P-138</t>
        </is>
      </c>
      <c r="D247" s="25" t="inlineStr">
        <is>
          <t>Dr. Maximilian Weber</t>
        </is>
      </c>
      <c r="E247" s="25" t="inlineStr">
        <is>
          <t>Orthopädie</t>
        </is>
      </c>
      <c r="F247" s="27" t="n">
        <v>48</v>
      </c>
      <c r="G247" s="28" t="n">
        <v>112</v>
      </c>
      <c r="H247" s="25" t="inlineStr">
        <is>
          <t>Abgeschlossen</t>
        </is>
      </c>
    </row>
    <row r="248">
      <c r="A248" s="25" t="inlineStr">
        <is>
          <t>A-1246</t>
        </is>
      </c>
      <c r="B248" s="26" t="n">
        <v>45735</v>
      </c>
      <c r="C248" s="25" t="inlineStr">
        <is>
          <t>P-175</t>
        </is>
      </c>
      <c r="D248" s="25" t="inlineStr">
        <is>
          <t>Dr. Sophia Becker</t>
        </is>
      </c>
      <c r="E248" s="25" t="inlineStr">
        <is>
          <t>Pädiatrie</t>
        </is>
      </c>
      <c r="F248" s="27" t="n">
        <v>25</v>
      </c>
      <c r="G248" s="28" t="n">
        <v>154</v>
      </c>
      <c r="H248" s="25" t="inlineStr">
        <is>
          <t>Abgeschlossen</t>
        </is>
      </c>
    </row>
    <row r="249">
      <c r="A249" s="25" t="inlineStr">
        <is>
          <t>A-1247</t>
        </is>
      </c>
      <c r="B249" s="26" t="n">
        <v>45671</v>
      </c>
      <c r="C249" s="25" t="inlineStr">
        <is>
          <t>P-025</t>
        </is>
      </c>
      <c r="D249" s="25" t="inlineStr">
        <is>
          <t>Dr. Sophia Becker</t>
        </is>
      </c>
      <c r="E249" s="25" t="inlineStr">
        <is>
          <t>Kardiologie</t>
        </is>
      </c>
      <c r="F249" s="27" t="n">
        <v>56</v>
      </c>
      <c r="G249" s="28" t="n">
        <v>202</v>
      </c>
      <c r="H249" s="25" t="inlineStr">
        <is>
          <t>Abgeschlossen</t>
        </is>
      </c>
    </row>
    <row r="250">
      <c r="A250" s="25" t="inlineStr">
        <is>
          <t>A-1248</t>
        </is>
      </c>
      <c r="B250" s="26" t="n">
        <v>45703</v>
      </c>
      <c r="C250" s="25" t="inlineStr">
        <is>
          <t>P-141</t>
        </is>
      </c>
      <c r="D250" s="25" t="inlineStr">
        <is>
          <t>Dr. Lukas Fischer</t>
        </is>
      </c>
      <c r="E250" s="25" t="inlineStr">
        <is>
          <t>Dermatologie</t>
        </is>
      </c>
      <c r="F250" s="27" t="n">
        <v>51</v>
      </c>
      <c r="G250" s="28" t="n">
        <v>55</v>
      </c>
      <c r="H250" s="25" t="inlineStr">
        <is>
          <t>Abgeschlossen</t>
        </is>
      </c>
    </row>
    <row r="251">
      <c r="A251" s="25" t="inlineStr">
        <is>
          <t>A-1249</t>
        </is>
      </c>
      <c r="B251" s="26" t="n">
        <v>45824</v>
      </c>
      <c r="C251" s="25" t="inlineStr">
        <is>
          <t>P-035</t>
        </is>
      </c>
      <c r="D251" s="25" t="inlineStr">
        <is>
          <t>Dr. Jonas Klein</t>
        </is>
      </c>
      <c r="E251" s="25" t="inlineStr">
        <is>
          <t>Orthopädie</t>
        </is>
      </c>
      <c r="F251" s="27" t="n">
        <v>39</v>
      </c>
      <c r="G251" s="28" t="n">
        <v>150</v>
      </c>
      <c r="H251" s="25" t="inlineStr">
        <is>
          <t>Abgeschlossen</t>
        </is>
      </c>
    </row>
  </sheetData>
  <autoFilter ref="A1:H25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1" customWidth="1" min="2" max="2"/>
    <col width="11" customWidth="1" min="3" max="3"/>
    <col width="2" customWidth="1" min="4" max="4"/>
    <col width="17" customWidth="1" min="5" max="5"/>
    <col width="11" customWidth="1" min="6" max="6"/>
    <col width="13" customWidth="1" min="7" max="7"/>
    <col width="2" customWidth="1" min="8" max="8"/>
    <col width="18" customWidth="1" min="9" max="9"/>
    <col width="11" customWidth="1" min="10" max="10"/>
    <col width="2" customWidth="1" min="11" max="11"/>
    <col width="8" customWidth="1" min="12" max="12"/>
    <col width="11" customWidth="1" min="13" max="13"/>
  </cols>
  <sheetData>
    <row r="1">
      <c r="A1" s="24" t="inlineStr">
        <is>
          <t>MONAT</t>
        </is>
      </c>
      <c r="B1" s="24" t="inlineStr">
        <is>
          <t>TERMINE</t>
        </is>
      </c>
      <c r="E1" s="24" t="inlineStr">
        <is>
          <t>ABTEILUNG</t>
        </is>
      </c>
      <c r="F1" s="24" t="inlineStr">
        <is>
          <t>TERMINE</t>
        </is>
      </c>
      <c r="G1" s="24" t="inlineStr">
        <is>
          <t>UMSATZ</t>
        </is>
      </c>
      <c r="I1" s="24" t="inlineStr">
        <is>
          <t>ARZT</t>
        </is>
      </c>
      <c r="J1" s="24" t="inlineStr">
        <is>
          <t>TERMINE</t>
        </is>
      </c>
      <c r="L1" s="24" t="inlineStr">
        <is>
          <t>STUNDE</t>
        </is>
      </c>
      <c r="M1" s="24" t="inlineStr">
        <is>
          <t>TERMINE</t>
        </is>
      </c>
    </row>
    <row r="2">
      <c r="A2" s="29" t="inlineStr">
        <is>
          <t>Jan</t>
        </is>
      </c>
      <c r="B2" s="30">
        <f>COUNTIFS('Daten'!$B$2:$B$5000,"&gt;="&amp;$C2,'Daten'!$B$2:$B$5000,"&lt;="&amp;EOMONTH($C2,0))</f>
        <v/>
      </c>
      <c r="C2" s="31" t="n">
        <v>45658</v>
      </c>
      <c r="E2" s="29" t="inlineStr">
        <is>
          <t>Innere Med</t>
        </is>
      </c>
      <c r="F2" s="30">
        <f>COUNTIFS('Daten'!$E$2:$E$5000,"Innere Med")</f>
        <v/>
      </c>
      <c r="G2" s="32">
        <f>SUMIFS('Daten'!$G$2:$G$5000,'Daten'!$E$2:$E$5000,"Innere Med")</f>
        <v/>
      </c>
      <c r="I2" s="25" t="inlineStr">
        <is>
          <t>Dr. Anna Bauer</t>
        </is>
      </c>
      <c r="J2" s="30">
        <f>COUNTIFS('Daten'!$D$2:$D$5000,"Dr. Anna Bauer")</f>
        <v/>
      </c>
      <c r="L2" s="29" t="inlineStr">
        <is>
          <t>8:00</t>
        </is>
      </c>
      <c r="M2" s="30">
        <f>SUMPRODUCT((DAY('Daten'!$B$2:$B$5000)=8)*1)</f>
        <v/>
      </c>
    </row>
    <row r="3">
      <c r="A3" s="29" t="inlineStr">
        <is>
          <t>Feb</t>
        </is>
      </c>
      <c r="B3" s="30">
        <f>COUNTIFS('Daten'!$B$2:$B$5000,"&gt;="&amp;$C3,'Daten'!$B$2:$B$5000,"&lt;="&amp;EOMONTH($C3,0))</f>
        <v/>
      </c>
      <c r="C3" s="31" t="n">
        <v>45689</v>
      </c>
      <c r="E3" s="29" t="inlineStr">
        <is>
          <t>Kardiologie</t>
        </is>
      </c>
      <c r="F3" s="30">
        <f>COUNTIFS('Daten'!$E$2:$E$5000,"Kardiologie")</f>
        <v/>
      </c>
      <c r="G3" s="32">
        <f>SUMIFS('Daten'!$G$2:$G$5000,'Daten'!$E$2:$E$5000,"Kardiologie")</f>
        <v/>
      </c>
      <c r="I3" s="25" t="inlineStr">
        <is>
          <t>Dr. Jonas Klein</t>
        </is>
      </c>
      <c r="J3" s="30">
        <f>COUNTIFS('Daten'!$D$2:$D$5000,"Dr. Jonas Klein")</f>
        <v/>
      </c>
      <c r="L3" s="29" t="inlineStr">
        <is>
          <t>9:00</t>
        </is>
      </c>
      <c r="M3" s="30">
        <f>SUMPRODUCT((DAY('Daten'!$B$2:$B$5000)=9)*1)</f>
        <v/>
      </c>
    </row>
    <row r="4">
      <c r="A4" s="29" t="inlineStr">
        <is>
          <t>Mär</t>
        </is>
      </c>
      <c r="B4" s="30">
        <f>COUNTIFS('Daten'!$B$2:$B$5000,"&gt;="&amp;$C4,'Daten'!$B$2:$B$5000,"&lt;="&amp;EOMONTH($C4,0))</f>
        <v/>
      </c>
      <c r="C4" s="31" t="n">
        <v>45717</v>
      </c>
      <c r="E4" s="29" t="inlineStr">
        <is>
          <t>Orthopädie</t>
        </is>
      </c>
      <c r="F4" s="30">
        <f>COUNTIFS('Daten'!$E$2:$E$5000,"Orthopädie")</f>
        <v/>
      </c>
      <c r="G4" s="32">
        <f>SUMIFS('Daten'!$G$2:$G$5000,'Daten'!$E$2:$E$5000,"Orthopädie")</f>
        <v/>
      </c>
      <c r="I4" s="25" t="inlineStr">
        <is>
          <t>Dr. Lea Wagner</t>
        </is>
      </c>
      <c r="J4" s="30">
        <f>COUNTIFS('Daten'!$D$2:$D$5000,"Dr. Lea Wagner")</f>
        <v/>
      </c>
      <c r="L4" s="29" t="inlineStr">
        <is>
          <t>10:00</t>
        </is>
      </c>
      <c r="M4" s="30">
        <f>SUMPRODUCT((DAY('Daten'!$B$2:$B$5000)=10)*1)</f>
        <v/>
      </c>
    </row>
    <row r="5">
      <c r="A5" s="29" t="inlineStr">
        <is>
          <t>Apr</t>
        </is>
      </c>
      <c r="B5" s="30">
        <f>COUNTIFS('Daten'!$B$2:$B$5000,"&gt;="&amp;$C5,'Daten'!$B$2:$B$5000,"&lt;="&amp;EOMONTH($C5,0))</f>
        <v/>
      </c>
      <c r="C5" s="31" t="n">
        <v>45748</v>
      </c>
      <c r="E5" s="29" t="inlineStr">
        <is>
          <t>Pädiatrie</t>
        </is>
      </c>
      <c r="F5" s="30">
        <f>COUNTIFS('Daten'!$E$2:$E$5000,"Pädiatrie")</f>
        <v/>
      </c>
      <c r="G5" s="32">
        <f>SUMIFS('Daten'!$G$2:$G$5000,'Daten'!$E$2:$E$5000,"Pädiatrie")</f>
        <v/>
      </c>
      <c r="I5" s="25" t="inlineStr">
        <is>
          <t>Dr. Tim Schneider</t>
        </is>
      </c>
      <c r="J5" s="30">
        <f>COUNTIFS('Daten'!$D$2:$D$5000,"Dr. Tim Schneider")</f>
        <v/>
      </c>
      <c r="L5" s="29" t="inlineStr">
        <is>
          <t>11:00</t>
        </is>
      </c>
      <c r="M5" s="30">
        <f>SUMPRODUCT((DAY('Daten'!$B$2:$B$5000)=11)*1)</f>
        <v/>
      </c>
    </row>
    <row r="6">
      <c r="A6" s="29" t="inlineStr">
        <is>
          <t>Mai</t>
        </is>
      </c>
      <c r="B6" s="30">
        <f>COUNTIFS('Daten'!$B$2:$B$5000,"&gt;="&amp;$C6,'Daten'!$B$2:$B$5000,"&lt;="&amp;EOMONTH($C6,0))</f>
        <v/>
      </c>
      <c r="C6" s="31" t="n">
        <v>45778</v>
      </c>
      <c r="E6" s="29" t="inlineStr">
        <is>
          <t>Augenheilkunde</t>
        </is>
      </c>
      <c r="F6" s="30">
        <f>COUNTIFS('Daten'!$E$2:$E$5000,"Augenheilkunde")</f>
        <v/>
      </c>
      <c r="G6" s="32">
        <f>SUMIFS('Daten'!$G$2:$G$5000,'Daten'!$E$2:$E$5000,"Augenheilkunde")</f>
        <v/>
      </c>
      <c r="I6" s="25" t="inlineStr">
        <is>
          <t>Dr. Maximilian Weber</t>
        </is>
      </c>
      <c r="J6" s="30">
        <f>COUNTIFS('Daten'!$D$2:$D$5000,"Dr. Maximilian Weber")</f>
        <v/>
      </c>
      <c r="L6" s="29" t="inlineStr">
        <is>
          <t>12:00</t>
        </is>
      </c>
      <c r="M6" s="30">
        <f>SUMPRODUCT((DAY('Daten'!$B$2:$B$5000)=12)*1)</f>
        <v/>
      </c>
    </row>
    <row r="7">
      <c r="A7" s="29" t="inlineStr">
        <is>
          <t>Jun</t>
        </is>
      </c>
      <c r="B7" s="30">
        <f>COUNTIFS('Daten'!$B$2:$B$5000,"&gt;="&amp;$C7,'Daten'!$B$2:$B$5000,"&lt;="&amp;EOMONTH($C7,0))</f>
        <v/>
      </c>
      <c r="C7" s="31" t="n">
        <v>45809</v>
      </c>
      <c r="E7" s="29" t="inlineStr">
        <is>
          <t>Zahn</t>
        </is>
      </c>
      <c r="F7" s="30">
        <f>COUNTIFS('Daten'!$E$2:$E$5000,"Zahn")</f>
        <v/>
      </c>
      <c r="G7" s="32">
        <f>SUMIFS('Daten'!$G$2:$G$5000,'Daten'!$E$2:$E$5000,"Zahn")</f>
        <v/>
      </c>
      <c r="I7" s="25" t="inlineStr">
        <is>
          <t>Dr. Sophia Becker</t>
        </is>
      </c>
      <c r="J7" s="30">
        <f>COUNTIFS('Daten'!$D$2:$D$5000,"Dr. Sophia Becker")</f>
        <v/>
      </c>
      <c r="L7" s="29" t="inlineStr">
        <is>
          <t>13:00</t>
        </is>
      </c>
      <c r="M7" s="30">
        <f>SUMPRODUCT((DAY('Daten'!$B$2:$B$5000)=13)*1)</f>
        <v/>
      </c>
    </row>
    <row r="8">
      <c r="A8" s="29" t="inlineStr">
        <is>
          <t>Jul</t>
        </is>
      </c>
      <c r="B8" s="30">
        <f>COUNTIFS('Daten'!$B$2:$B$5000,"&gt;="&amp;$C8,'Daten'!$B$2:$B$5000,"&lt;="&amp;EOMONTH($C8,0))</f>
        <v/>
      </c>
      <c r="C8" s="31" t="n">
        <v>45839</v>
      </c>
      <c r="E8" s="29" t="inlineStr">
        <is>
          <t>Dermatologie</t>
        </is>
      </c>
      <c r="F8" s="30">
        <f>COUNTIFS('Daten'!$E$2:$E$5000,"Dermatologie")</f>
        <v/>
      </c>
      <c r="G8" s="32">
        <f>SUMIFS('Daten'!$G$2:$G$5000,'Daten'!$E$2:$E$5000,"Dermatologie")</f>
        <v/>
      </c>
      <c r="I8" s="25" t="inlineStr">
        <is>
          <t>Dr. Lukas Fischer</t>
        </is>
      </c>
      <c r="J8" s="30">
        <f>COUNTIFS('Daten'!$D$2:$D$5000,"Dr. Lukas Fischer")</f>
        <v/>
      </c>
      <c r="L8" s="29" t="inlineStr">
        <is>
          <t>14:00</t>
        </is>
      </c>
      <c r="M8" s="30">
        <f>SUMPRODUCT((DAY('Daten'!$B$2:$B$5000)=14)*1)</f>
        <v/>
      </c>
    </row>
    <row r="9">
      <c r="A9" s="29" t="inlineStr">
        <is>
          <t>Aug</t>
        </is>
      </c>
      <c r="B9" s="30">
        <f>COUNTIFS('Daten'!$B$2:$B$5000,"&gt;="&amp;$C9,'Daten'!$B$2:$B$5000,"&lt;="&amp;EOMONTH($C9,0))</f>
        <v/>
      </c>
      <c r="C9" s="31" t="n">
        <v>45870</v>
      </c>
      <c r="E9" s="29" t="inlineStr">
        <is>
          <t>Notaufnahme</t>
        </is>
      </c>
      <c r="F9" s="30">
        <f>COUNTIFS('Daten'!$E$2:$E$5000,"Notaufnahme")</f>
        <v/>
      </c>
      <c r="G9" s="32">
        <f>SUMIFS('Daten'!$G$2:$G$5000,'Daten'!$E$2:$E$5000,"Notaufnahme")</f>
        <v/>
      </c>
      <c r="I9" s="25" t="inlineStr">
        <is>
          <t>Dr. Julia Schmidt</t>
        </is>
      </c>
      <c r="J9" s="30">
        <f>COUNTIFS('Daten'!$D$2:$D$5000,"Dr. Julia Schmidt")</f>
        <v/>
      </c>
      <c r="L9" s="29" t="inlineStr">
        <is>
          <t>15:00</t>
        </is>
      </c>
      <c r="M9" s="30">
        <f>SUMPRODUCT((DAY('Daten'!$B$2:$B$5000)=15)*1)</f>
        <v/>
      </c>
    </row>
    <row r="10">
      <c r="A10" s="29" t="inlineStr">
        <is>
          <t>Sep</t>
        </is>
      </c>
      <c r="B10" s="30">
        <f>COUNTIFS('Daten'!$B$2:$B$5000,"&gt;="&amp;$C10,'Daten'!$B$2:$B$5000,"&lt;="&amp;EOMONTH($C10,0))</f>
        <v/>
      </c>
      <c r="C10" s="31" t="n">
        <v>45901</v>
      </c>
      <c r="L10" s="29" t="inlineStr">
        <is>
          <t>16:00</t>
        </is>
      </c>
      <c r="M10" s="30">
        <f>SUMPRODUCT((DAY('Daten'!$B$2:$B$5000)=16)*1)</f>
        <v/>
      </c>
    </row>
    <row r="11">
      <c r="A11" s="29" t="inlineStr">
        <is>
          <t>Okt</t>
        </is>
      </c>
      <c r="B11" s="30">
        <f>COUNTIFS('Daten'!$B$2:$B$5000,"&gt;="&amp;$C11,'Daten'!$B$2:$B$5000,"&lt;="&amp;EOMONTH($C11,0))</f>
        <v/>
      </c>
      <c r="C11" s="31" t="n">
        <v>45931</v>
      </c>
      <c r="L11" s="29" t="inlineStr">
        <is>
          <t>17:00</t>
        </is>
      </c>
      <c r="M11" s="30">
        <f>SUMPRODUCT((DAY('Daten'!$B$2:$B$5000)=17)*1)</f>
        <v/>
      </c>
    </row>
    <row r="12">
      <c r="A12" s="29" t="inlineStr">
        <is>
          <t>Nov</t>
        </is>
      </c>
      <c r="B12" s="30">
        <f>COUNTIFS('Daten'!$B$2:$B$5000,"&gt;="&amp;$C12,'Daten'!$B$2:$B$5000,"&lt;="&amp;EOMONTH($C12,0))</f>
        <v/>
      </c>
      <c r="C12" s="31" t="n">
        <v>45962</v>
      </c>
      <c r="L12" s="29" t="inlineStr">
        <is>
          <t>18:00</t>
        </is>
      </c>
      <c r="M12" s="30">
        <f>SUMPRODUCT((DAY('Daten'!$B$2:$B$5000)=18)*1)</f>
        <v/>
      </c>
    </row>
    <row r="13">
      <c r="A13" s="29" t="inlineStr">
        <is>
          <t>Dez</t>
        </is>
      </c>
      <c r="B13" s="30">
        <f>COUNTIFS('Daten'!$B$2:$B$5000,"&gt;="&amp;$C13,'Daten'!$B$2:$B$5000,"&lt;="&amp;EOMONTH($C13,0))</f>
        <v/>
      </c>
      <c r="C13" s="31" t="n">
        <v>45992</v>
      </c>
      <c r="L13" s="29" t="inlineStr">
        <is>
          <t>19:00</t>
        </is>
      </c>
      <c r="M13" s="30">
        <f>SUMPRODUCT((DAY('Daten'!$B$2:$B$5000)=19)*1)</f>
        <v/>
      </c>
    </row>
    <row r="16">
      <c r="A16" s="33" t="inlineStr">
        <is>
          <t>KPI-BERECHNUNGEN</t>
        </is>
      </c>
      <c r="B16" s="34" t="n"/>
    </row>
    <row r="17">
      <c r="A17" s="35" t="inlineStr">
        <is>
          <t>Termine gesamt</t>
        </is>
      </c>
      <c r="B17" s="36">
        <f>COUNTA('Daten'!$A$2:$A$5000)</f>
        <v/>
      </c>
    </row>
    <row r="18">
      <c r="A18" s="35" t="inlineStr">
        <is>
          <t>Geplant</t>
        </is>
      </c>
      <c r="B18" s="36">
        <f>COUNTIFS('Daten'!$H$2:$H$5000,"Geplant")</f>
        <v/>
      </c>
    </row>
    <row r="19">
      <c r="A19" s="35" t="inlineStr">
        <is>
          <t>Abgeschlossen</t>
        </is>
      </c>
      <c r="B19" s="36">
        <f>COUNTIFS('Daten'!$H$2:$H$5000,"Abgeschlossen")</f>
        <v/>
      </c>
    </row>
    <row r="20">
      <c r="A20" s="35" t="inlineStr">
        <is>
          <t>Abgesagt</t>
        </is>
      </c>
      <c r="B20" s="36">
        <f>COUNTIFS('Daten'!$H$2:$H$5000,"Abgesagt")</f>
        <v/>
      </c>
    </row>
    <row r="21">
      <c r="A21" s="35" t="inlineStr">
        <is>
          <t>Nicht erschienen</t>
        </is>
      </c>
      <c r="B21" s="36">
        <f>COUNTIFS('Daten'!$H$2:$H$5000,"Nicht erschienen")</f>
        <v/>
      </c>
    </row>
    <row r="22">
      <c r="A22" s="35" t="inlineStr">
        <is>
          <t>Abschlussquote</t>
        </is>
      </c>
      <c r="B22" s="37">
        <f>IFERROR($B$19/$B$17,0)</f>
        <v/>
      </c>
    </row>
    <row r="23">
      <c r="A23" s="35" t="inlineStr">
        <is>
          <t>Ø Dauer</t>
        </is>
      </c>
      <c r="B23" s="38">
        <f>AVERAGE('Daten'!$F$2:$F$5000)</f>
        <v/>
      </c>
    </row>
    <row r="24">
      <c r="A24" s="35" t="inlineStr">
        <is>
          <t>Umsatz gesamt</t>
        </is>
      </c>
      <c r="B24" s="39">
        <f>SUM('Daten'!$G$2:$G$5000)</f>
        <v/>
      </c>
    </row>
    <row r="25">
      <c r="A25" s="35" t="inlineStr">
        <is>
          <t>Top Arzt</t>
        </is>
      </c>
      <c r="B25" s="40">
        <f>INDEX($I$2:$I$11,MATCH(MAX($J$2:$J$11),$J$2:$J$11,0))</f>
        <v/>
      </c>
    </row>
    <row r="26">
      <c r="A26" s="35" t="inlineStr">
        <is>
          <t>Top Arzt Termine</t>
        </is>
      </c>
      <c r="B26" s="36">
        <f>MAX($J$2:$J$11)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F2:F9">
    <cfRule type="dataBar" priority="2">
      <dataBar>
        <cfvo type="min"/>
        <cfvo type="max"/>
        <color rgb="004F46E5"/>
      </dataBar>
    </cfRule>
  </conditionalFormatting>
  <conditionalFormatting sqref="J2:J11">
    <cfRule type="dataBar" priority="3">
      <dataBar>
        <cfvo type="min"/>
        <cfvo type="max"/>
        <color rgb="00059669"/>
      </dataBar>
    </cfRule>
  </conditionalFormatting>
  <conditionalFormatting sqref="M2:M13">
    <cfRule type="dataBar" priority="4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2026-06-02T15:44:54Z</dcterms:created>
  <dcterms:modified xmlns:dcterms="http://purl.org/dc/terms/" xmlns:xsi="http://www.w3.org/2001/XMLSchema-instance" xsi:type="dcterms:W3CDTF">2026-06-02T15:44:54Z</dcterms:modified>
</cp:coreProperties>
</file>