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Daten" sheetId="2" state="visible" r:id="rId2"/>
    <sheet xmlns:r="http://schemas.openxmlformats.org/officeDocument/2006/relationships" name="Berechnung" sheetId="3" state="visible" r:id="rId3"/>
  </sheets>
  <definedNames>
    <definedName name="_xlnm.Print_Area" localSheetId="0">'Dashboard'!$A$1:$Q$60</definedName>
    <definedName name="_xlnm._FilterDatabase" localSheetId="1" hidden="1">'Daten'!$A$1:$I$81</definedName>
  </definedNames>
  <calcPr calcId="124519" fullCalcOnLoad="1"/>
</workbook>
</file>

<file path=xl/styles.xml><?xml version="1.0" encoding="utf-8"?>
<styleSheet xmlns="http://schemas.openxmlformats.org/spreadsheetml/2006/main">
  <numFmts count="5">
    <numFmt numFmtId="164" formatCode="yyyy-mm-dd"/>
    <numFmt numFmtId="165" formatCode="dd.mm.yyyy"/>
    <numFmt numFmtId="166" formatCode="0.0%"/>
    <numFmt numFmtId="167" formatCode="#,##0;(#,##0)"/>
    <numFmt numFmtId="168" formatCode="mmm yyyy"/>
  </numFmts>
  <fonts count="14">
    <font>
      <name val="Calibri"/>
      <family val="2"/>
      <color theme="1"/>
      <sz val="11"/>
      <scheme val="minor"/>
    </font>
    <font>
      <name val="Aptos"/>
      <b val="1"/>
      <color rgb="0071717A"/>
      <sz val="9"/>
    </font>
    <font>
      <name val="Aptos"/>
      <color rgb="0018181B"/>
      <sz val="10"/>
    </font>
    <font>
      <name val="Aptos"/>
      <color rgb="001D4ED8"/>
      <sz val="10"/>
    </font>
    <font>
      <name val="Aptos"/>
      <b val="1"/>
      <color rgb="0071717A"/>
      <sz val="10"/>
    </font>
    <font>
      <name val="Aptos"/>
      <b val="1"/>
      <color rgb="0018181B"/>
      <sz val="10"/>
    </font>
    <font>
      <name val="Aptos"/>
      <color rgb="00A1A1AA"/>
      <sz val="8"/>
    </font>
    <font>
      <name val="Aptos"/>
      <b val="1"/>
      <color rgb="00FFFFFF"/>
      <sz val="10"/>
    </font>
    <font>
      <name val="Aptos"/>
      <color rgb="0071717A"/>
      <sz val="10"/>
    </font>
    <font>
      <name val="Aptos Display"/>
      <b val="1"/>
      <color rgb="0018181B"/>
      <sz val="24"/>
    </font>
    <font>
      <name val="Aptos"/>
      <color rgb="00A1A1AA"/>
      <sz val="10"/>
    </font>
    <font>
      <name val="Aptos"/>
      <b val="1"/>
      <color rgb="0018181B"/>
      <sz val="22"/>
    </font>
    <font>
      <name val="Aptos"/>
      <b val="1"/>
      <color rgb="003F3F46"/>
      <sz val="10"/>
    </font>
    <font>
      <name val="Aptos"/>
      <i val="1"/>
      <color rgb="0071717A"/>
      <sz val="8"/>
    </font>
  </fonts>
  <fills count="11">
    <fill>
      <patternFill/>
    </fill>
    <fill>
      <patternFill patternType="gray125"/>
    </fill>
    <fill>
      <patternFill patternType="solid">
        <fgColor rgb="00FAFAFA"/>
      </patternFill>
    </fill>
    <fill>
      <patternFill patternType="solid">
        <fgColor rgb="0071717A"/>
      </patternFill>
    </fill>
    <fill>
      <patternFill patternType="solid">
        <fgColor rgb="0018181B"/>
      </patternFill>
    </fill>
    <fill>
      <patternFill patternType="solid">
        <fgColor rgb="00FFFFFF"/>
      </patternFill>
    </fill>
    <fill>
      <patternFill patternType="solid">
        <fgColor rgb="002563EB"/>
      </patternFill>
    </fill>
    <fill>
      <patternFill patternType="solid">
        <fgColor rgb="00059669"/>
      </patternFill>
    </fill>
    <fill>
      <patternFill patternType="solid">
        <fgColor rgb="00D97706"/>
      </patternFill>
    </fill>
    <fill>
      <patternFill patternType="solid">
        <fgColor rgb="00DB2777"/>
      </patternFill>
    </fill>
    <fill>
      <patternFill patternType="solid">
        <fgColor rgb="004F46E5"/>
      </patternFill>
    </fill>
  </fills>
  <borders count="11">
    <border>
      <left/>
      <right/>
      <top/>
      <bottom/>
      <diagonal/>
    </border>
    <border>
      <left/>
      <right/>
      <top/>
      <bottom style="thin">
        <color rgb="00E4E4E7"/>
      </bottom>
    </border>
    <border>
      <left style="thin">
        <color rgb="00E4E4E7"/>
      </left>
      <right/>
      <top style="thin">
        <color rgb="00E4E4E7"/>
      </top>
      <bottom/>
    </border>
    <border>
      <left/>
      <right/>
      <top style="thin">
        <color rgb="00E4E4E7"/>
      </top>
      <bottom/>
    </border>
    <border>
      <left/>
      <right style="thin">
        <color rgb="00E4E4E7"/>
      </right>
      <top style="thin">
        <color rgb="00E4E4E7"/>
      </top>
      <bottom/>
    </border>
    <border>
      <left style="thin">
        <color rgb="00E4E4E7"/>
      </left>
      <right/>
      <top/>
      <bottom/>
    </border>
    <border>
      <left/>
      <right/>
      <top/>
      <bottom/>
    </border>
    <border>
      <left/>
      <right style="thin">
        <color rgb="00E4E4E7"/>
      </right>
      <top/>
      <bottom/>
    </border>
    <border>
      <left style="thin">
        <color rgb="00E4E4E7"/>
      </left>
      <right/>
      <top/>
      <bottom style="thin">
        <color rgb="00E4E4E7"/>
      </bottom>
    </border>
    <border>
      <left/>
      <right style="thin">
        <color rgb="00E4E4E7"/>
      </right>
      <top/>
      <bottom style="thin">
        <color rgb="00E4E4E7"/>
      </bottom>
    </border>
    <border>
      <left/>
      <right/>
      <top/>
      <bottom style="thin">
        <color rgb="00D4D4D8"/>
      </bottom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5" borderId="0" pivotButton="0" quotePrefix="0" xfId="0"/>
    <xf numFmtId="0" fontId="9" fillId="5" borderId="0" applyAlignment="1" pivotButton="0" quotePrefix="0" xfId="0">
      <alignment horizontal="left" vertical="center"/>
    </xf>
    <xf numFmtId="0" fontId="10" fillId="5" borderId="1" applyAlignment="1" pivotButton="0" quotePrefix="0" xfId="0">
      <alignment horizontal="left" vertical="center"/>
    </xf>
    <xf numFmtId="0" fontId="0" fillId="0" borderId="1" pivotButton="0" quotePrefix="0" xfId="0"/>
    <xf numFmtId="0" fontId="0" fillId="6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7" borderId="2" pivotButton="0" quotePrefix="0" xfId="0"/>
    <xf numFmtId="0" fontId="0" fillId="8" borderId="2" pivotButton="0" quotePrefix="0" xfId="0"/>
    <xf numFmtId="0" fontId="0" fillId="9" borderId="2" pivotButton="0" quotePrefix="0" xfId="0"/>
    <xf numFmtId="0" fontId="0" fillId="10" borderId="2" pivotButton="0" quotePrefix="0" xfId="0"/>
    <xf numFmtId="0" fontId="4" fillId="5" borderId="5" applyAlignment="1" pivotButton="0" quotePrefix="0" xfId="0">
      <alignment horizontal="left" vertical="center" indent="1"/>
    </xf>
    <xf numFmtId="0" fontId="0" fillId="0" borderId="6" pivotButton="0" quotePrefix="0" xfId="0"/>
    <xf numFmtId="0" fontId="0" fillId="0" borderId="7" pivotButton="0" quotePrefix="0" xfId="0"/>
    <xf numFmtId="167" fontId="11" fillId="5" borderId="5" applyAlignment="1" pivotButton="0" quotePrefix="0" xfId="0">
      <alignment horizontal="left" vertical="center" indent="1"/>
    </xf>
    <xf numFmtId="166" fontId="11" fillId="5" borderId="5" applyAlignment="1" pivotButton="0" quotePrefix="0" xfId="0">
      <alignment horizontal="left" vertical="center" indent="1"/>
    </xf>
    <xf numFmtId="0" fontId="6" fillId="5" borderId="8" applyAlignment="1" pivotButton="0" quotePrefix="0" xfId="0">
      <alignment horizontal="left" vertical="top" indent="1"/>
    </xf>
    <xf numFmtId="0" fontId="0" fillId="0" borderId="9" pivotButton="0" quotePrefix="0" xfId="0"/>
    <xf numFmtId="0" fontId="12" fillId="5" borderId="10" applyAlignment="1" pivotButton="0" quotePrefix="0" xfId="0">
      <alignment horizontal="left" vertical="bottom"/>
    </xf>
    <xf numFmtId="0" fontId="0" fillId="0" borderId="10" pivotButton="0" quotePrefix="0" xfId="0"/>
    <xf numFmtId="0" fontId="13" fillId="5" borderId="0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left" vertical="center"/>
    </xf>
    <xf numFmtId="0" fontId="4" fillId="3" borderId="0" applyAlignment="1" pivotButton="0" quotePrefix="0" xfId="0">
      <alignment horizontal="left" vertical="center" indent="1"/>
    </xf>
    <xf numFmtId="165" fontId="3" fillId="0" borderId="0" pivotButton="0" quotePrefix="0" xfId="0"/>
    <xf numFmtId="0" fontId="2" fillId="0" borderId="0" pivotButton="0" quotePrefix="0" xfId="0"/>
    <xf numFmtId="165" fontId="2" fillId="0" borderId="0" pivotButton="0" quotePrefix="0" xfId="0"/>
    <xf numFmtId="166" fontId="3" fillId="0" borderId="0" pivotButton="0" quotePrefix="0" xfId="0"/>
    <xf numFmtId="0" fontId="5" fillId="0" borderId="0" pivotButton="0" quotePrefix="0" xfId="0"/>
    <xf numFmtId="167" fontId="2" fillId="0" borderId="0" pivotButton="0" quotePrefix="0" xfId="0"/>
    <xf numFmtId="168" fontId="6" fillId="0" borderId="0" pivotButton="0" quotePrefix="0" xfId="0"/>
    <xf numFmtId="0" fontId="7" fillId="4" borderId="0" pivotButton="0" quotePrefix="0" xfId="0"/>
    <xf numFmtId="0" fontId="0" fillId="4" borderId="0" pivotButton="0" quotePrefix="0" xfId="0"/>
    <xf numFmtId="0" fontId="8" fillId="0" borderId="0" pivotButton="0" quotePrefix="0" xfId="0"/>
    <xf numFmtId="167" fontId="5" fillId="0" borderId="0" pivotButton="0" quotePrefix="0" xfId="0"/>
    <xf numFmtId="166" fontId="5" fillId="0" borderId="0" pivotButton="0" quotePrefix="0" xfId="0"/>
    <xf numFmtId="49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Status nach Phase</a:t>
            </a:r>
          </a:p>
        </rich>
      </tx>
    </title>
    <plotArea>
      <barChart>
        <barDir val="col"/>
        <grouping val="stacked"/>
        <ser>
          <idx val="0"/>
          <order val="0"/>
          <tx>
            <strRef>
              <f>'Berechnung'!B1</f>
            </strRef>
          </tx>
          <spPr>
            <a:solidFill xmlns:a="http://schemas.openxmlformats.org/drawingml/2006/main">
              <a:srgbClr val="71717A"/>
            </a:solidFill>
            <a:ln xmlns:a="http://schemas.openxmlformats.org/drawingml/2006/main">
              <a:prstDash val="solid"/>
            </a:ln>
          </spPr>
          <cat>
            <strRef>
              <f>'Berechnung'!$A$2:$A$6</f>
            </strRef>
          </cat>
          <val>
            <numRef>
              <f>'Berechnung'!$B$2:$B$6</f>
            </numRef>
          </val>
        </ser>
        <ser>
          <idx val="1"/>
          <order val="1"/>
          <tx>
            <strRef>
              <f>'Berechnung'!C1</f>
            </strRef>
          </tx>
          <spPr>
            <a:solidFill xmlns:a="http://schemas.openxmlformats.org/drawingml/2006/main">
              <a:srgbClr val="2563EB"/>
            </a:solidFill>
            <a:ln xmlns:a="http://schemas.openxmlformats.org/drawingml/2006/main">
              <a:prstDash val="solid"/>
            </a:ln>
          </spPr>
          <cat>
            <strRef>
              <f>'Berechnung'!$A$2:$A$6</f>
            </strRef>
          </cat>
          <val>
            <numRef>
              <f>'Berechnung'!$C$2:$C$6</f>
            </numRef>
          </val>
        </ser>
        <ser>
          <idx val="2"/>
          <order val="2"/>
          <tx>
            <strRef>
              <f>'Berechnung'!D1</f>
            </strRef>
          </tx>
          <spPr>
            <a:solidFill xmlns:a="http://schemas.openxmlformats.org/drawingml/2006/main">
              <a:srgbClr val="D97706"/>
            </a:solidFill>
            <a:ln xmlns:a="http://schemas.openxmlformats.org/drawingml/2006/main">
              <a:prstDash val="solid"/>
            </a:ln>
          </spPr>
          <cat>
            <strRef>
              <f>'Berechnung'!$A$2:$A$6</f>
            </strRef>
          </cat>
          <val>
            <numRef>
              <f>'Berechnung'!$D$2:$D$6</f>
            </numRef>
          </val>
        </ser>
        <ser>
          <idx val="3"/>
          <order val="3"/>
          <tx>
            <strRef>
              <f>'Berechnung'!E1</f>
            </strRef>
          </tx>
          <spPr>
            <a:solidFill xmlns:a="http://schemas.openxmlformats.org/drawingml/2006/main">
              <a:srgbClr val="059669"/>
            </a:solidFill>
            <a:ln xmlns:a="http://schemas.openxmlformats.org/drawingml/2006/main">
              <a:prstDash val="solid"/>
            </a:ln>
          </spPr>
          <cat>
            <strRef>
              <f>'Berechnung'!$A$2:$A$6</f>
            </strRef>
          </cat>
          <val>
            <numRef>
              <f>'Berechnung'!$E$2:$E$6</f>
            </numRef>
          </val>
        </ser>
        <gapWidth val="150"/>
        <overlap val="10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legend>
      <legendPos val="b"/>
      <overlay val="0"/>
    </legend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Auslastung (Aufgaben pro Person)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'Berechnung'!H1</f>
            </strRef>
          </tx>
          <spPr>
            <a:solidFill xmlns:a="http://schemas.openxmlformats.org/drawingml/2006/main">
              <a:srgbClr val="4F46E5"/>
            </a:solidFill>
            <a:ln xmlns:a="http://schemas.openxmlformats.org/drawingml/2006/main">
              <a:prstDash val="solid"/>
            </a:ln>
          </spPr>
          <cat>
            <strRef>
              <f>'Berechnung'!$G$2:$G$7</f>
            </strRef>
          </cat>
          <val>
            <numRef>
              <f>'Berechnung'!$H$2:$H$7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Verteilung nach Priorität</a:t>
            </a:r>
          </a:p>
        </rich>
      </tx>
    </title>
    <plotArea>
      <doughnutChart>
        <varyColors val="1"/>
        <ser>
          <idx val="0"/>
          <order val="0"/>
          <tx>
            <strRef>
              <f>'Berechnung'!L1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71717A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2563EB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D97706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DB2777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cat>
            <strRef>
              <f>'Berechnung'!$K$2:$K$5</f>
            </strRef>
          </cat>
          <val>
            <numRef>
              <f>'Berechnung'!$L$2:$L$5</f>
            </numRef>
          </val>
        </ser>
        <dLbls>
          <numFmt formatCode="0%"/>
          <showPercent val="1"/>
        </dLbls>
        <firstSliceAng val="0"/>
        <holeSize val="72"/>
      </doughnutChart>
    </plotArea>
    <legend>
      <legendPos val="r"/>
      <overlay val="0"/>
    </legend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Erledigungs-Trend (Monatlich)</a:t>
            </a:r>
          </a:p>
        </rich>
      </tx>
    </title>
    <plotArea>
      <lineChart>
        <grouping val="standard"/>
        <ser>
          <idx val="0"/>
          <order val="0"/>
          <tx>
            <strRef>
              <f>'Berechnung'!O1</f>
            </strRef>
          </tx>
          <spPr>
            <a:ln xmlns:a="http://schemas.openxmlformats.org/drawingml/2006/main" w="22000">
              <a:solidFill>
                <a:srgbClr val="059669"/>
              </a:solidFill>
              <a:prstDash val="solid"/>
            </a:ln>
          </spPr>
          <marker>
            <symbol val="circle"/>
            <size val="5"/>
            <spPr>
              <a:solidFill xmlns:a="http://schemas.openxmlformats.org/drawingml/2006/main">
                <a:srgbClr val="059669"/>
              </a:solidFill>
              <a:ln xmlns:a="http://schemas.openxmlformats.org/drawingml/2006/main">
                <a:solidFill>
                  <a:srgbClr val="059669"/>
                </a:solidFill>
                <a:prstDash val="solid"/>
              </a:ln>
            </spPr>
          </marker>
          <cat>
            <strRef>
              <f>'Berechnung'!$N$2:$N$13</f>
            </strRef>
          </cat>
          <val>
            <numRef>
              <f>'Berechnung'!$O$2:$O$13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14</row>
      <rowOff>0</rowOff>
    </from>
    <ext cx="4464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464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4464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30</row>
      <rowOff>0</rowOff>
    </from>
    <ext cx="4464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3" customWidth="1" min="18" max="1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30" customHeight="1">
      <c r="A2" s="1" t="n"/>
      <c r="B2" s="2" t="inlineStr">
        <is>
          <t>Projekt- &amp; Aufgaben-Tracker</t>
        </is>
      </c>
      <c r="R2" s="1" t="n"/>
      <c r="S2" s="1" t="n"/>
    </row>
    <row r="3" ht="4" customHeight="1">
      <c r="A3" s="1" t="n"/>
      <c r="R3" s="1" t="n"/>
      <c r="S3" s="1" t="n"/>
    </row>
    <row r="4" ht="18" customHeight="1">
      <c r="A4" s="1" t="n"/>
      <c r="B4" s="3" t="inlineStr">
        <is>
          <t>2025 · Status, Fortschritt, Auslastung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1" t="n"/>
      <c r="S4" s="1" t="n"/>
    </row>
    <row r="5" ht="12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r="9" ht="6" customHeight="1">
      <c r="A9" s="1" t="n"/>
      <c r="B9" s="5" t="n"/>
      <c r="C9" s="6" t="n"/>
      <c r="D9" s="7" t="n"/>
      <c r="E9" s="8" t="n"/>
      <c r="F9" s="6" t="n"/>
      <c r="G9" s="7" t="n"/>
      <c r="H9" s="9" t="n"/>
      <c r="I9" s="6" t="n"/>
      <c r="J9" s="7" t="n"/>
      <c r="K9" s="10" t="n"/>
      <c r="L9" s="6" t="n"/>
      <c r="M9" s="7" t="n"/>
      <c r="N9" s="11" t="n"/>
      <c r="O9" s="6" t="n"/>
      <c r="P9" s="7" t="n"/>
      <c r="Q9" s="1" t="n"/>
      <c r="R9" s="1" t="n"/>
      <c r="S9" s="1" t="n"/>
    </row>
    <row r="10" ht="18" customHeight="1">
      <c r="A10" s="1" t="n"/>
      <c r="B10" s="12" t="inlineStr">
        <is>
          <t>AUFGABEN GESAMT</t>
        </is>
      </c>
      <c r="C10" s="13" t="n"/>
      <c r="D10" s="14" t="n"/>
      <c r="E10" s="12" t="inlineStr">
        <is>
          <t>ERLEDIGT</t>
        </is>
      </c>
      <c r="F10" s="13" t="n"/>
      <c r="G10" s="14" t="n"/>
      <c r="H10" s="12" t="inlineStr">
        <is>
          <t>IN ARBEIT</t>
        </is>
      </c>
      <c r="I10" s="13" t="n"/>
      <c r="J10" s="14" t="n"/>
      <c r="K10" s="12" t="inlineStr">
        <is>
          <t>ÜBERFÄLLIG</t>
        </is>
      </c>
      <c r="L10" s="13" t="n"/>
      <c r="M10" s="14" t="n"/>
      <c r="N10" s="12" t="inlineStr">
        <is>
          <t>Ø FORTSCHRITT</t>
        </is>
      </c>
      <c r="O10" s="13" t="n"/>
      <c r="P10" s="14" t="n"/>
      <c r="Q10" s="1" t="n"/>
      <c r="R10" s="1" t="n"/>
      <c r="S10" s="1" t="n"/>
    </row>
    <row r="11" ht="30" customHeight="1">
      <c r="A11" s="1" t="n"/>
      <c r="B11" s="15">
        <f>Berechnung!$B$17</f>
        <v/>
      </c>
      <c r="C11" s="13" t="n"/>
      <c r="D11" s="14" t="n"/>
      <c r="E11" s="15">
        <f>Berechnung!$B$18</f>
        <v/>
      </c>
      <c r="F11" s="13" t="n"/>
      <c r="G11" s="14" t="n"/>
      <c r="H11" s="15">
        <f>Berechnung!$B$19</f>
        <v/>
      </c>
      <c r="I11" s="13" t="n"/>
      <c r="J11" s="14" t="n"/>
      <c r="K11" s="15">
        <f>Berechnung!$B$22</f>
        <v/>
      </c>
      <c r="L11" s="13" t="n"/>
      <c r="M11" s="14" t="n"/>
      <c r="N11" s="16">
        <f>Berechnung!$B$23</f>
        <v/>
      </c>
      <c r="O11" s="13" t="n"/>
      <c r="P11" s="14" t="n"/>
      <c r="Q11" s="1" t="n"/>
      <c r="R11" s="1" t="n"/>
      <c r="S11" s="1" t="n"/>
    </row>
    <row r="12" ht="16" customHeight="1">
      <c r="A12" s="1" t="n"/>
      <c r="B12" s="17" t="inlineStr">
        <is>
          <t>Alle Phasen</t>
        </is>
      </c>
      <c r="C12" s="4" t="n"/>
      <c r="D12" s="18" t="n"/>
      <c r="E12" s="17" t="inlineStr">
        <is>
          <t>Status Erledigt</t>
        </is>
      </c>
      <c r="F12" s="4" t="n"/>
      <c r="G12" s="18" t="n"/>
      <c r="H12" s="17" t="inlineStr">
        <is>
          <t>In Bearbeitung</t>
        </is>
      </c>
      <c r="I12" s="4" t="n"/>
      <c r="J12" s="18" t="n"/>
      <c r="K12" s="17" t="inlineStr">
        <is>
          <t>Ende &lt; heute &amp; offen</t>
        </is>
      </c>
      <c r="L12" s="4" t="n"/>
      <c r="M12" s="18" t="n"/>
      <c r="N12" s="17" t="inlineStr">
        <is>
          <t>Arithmetisches Mittel</t>
        </is>
      </c>
      <c r="O12" s="4" t="n"/>
      <c r="P12" s="18" t="n"/>
      <c r="Q12" s="1" t="n"/>
      <c r="R12" s="1" t="n"/>
      <c r="S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r="14" ht="24" customHeight="1">
      <c r="A14" s="1" t="n"/>
      <c r="B14" s="19" t="inlineStr">
        <is>
          <t>ÜBERSICHT</t>
        </is>
      </c>
      <c r="C14" s="20" t="n"/>
      <c r="D14" s="20" t="n"/>
      <c r="E14" s="20" t="n"/>
      <c r="F14" s="20" t="n"/>
      <c r="G14" s="20" t="n"/>
      <c r="H14" s="20" t="n"/>
      <c r="I14" s="20" t="n"/>
      <c r="J14" s="20" t="n"/>
      <c r="K14" s="20" t="n"/>
      <c r="L14" s="20" t="n"/>
      <c r="M14" s="20" t="n"/>
      <c r="N14" s="20" t="n"/>
      <c r="O14" s="20" t="n"/>
      <c r="P14" s="20" t="n"/>
      <c r="Q14" s="20" t="n"/>
      <c r="R14" s="1" t="n"/>
      <c r="S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</row>
    <row r="30" ht="24" customHeight="1">
      <c r="A30" s="1" t="n"/>
      <c r="B30" s="19" t="inlineStr">
        <is>
          <t>AUFSCHLÜSSELUNG</t>
        </is>
      </c>
      <c r="C30" s="20" t="n"/>
      <c r="D30" s="20" t="n"/>
      <c r="E30" s="20" t="n"/>
      <c r="F30" s="20" t="n"/>
      <c r="G30" s="20" t="n"/>
      <c r="H30" s="20" t="n"/>
      <c r="I30" s="20" t="n"/>
      <c r="J30" s="20" t="n"/>
      <c r="K30" s="20" t="n"/>
      <c r="L30" s="20" t="n"/>
      <c r="M30" s="20" t="n"/>
      <c r="N30" s="20" t="n"/>
      <c r="O30" s="20" t="n"/>
      <c r="P30" s="20" t="n"/>
      <c r="Q30" s="20" t="n"/>
      <c r="R30" s="1" t="n"/>
      <c r="S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</row>
    <row r="60" ht="14" customHeight="1">
      <c r="A60" s="1" t="n"/>
      <c r="B60" s="21" t="inlineStr">
        <is>
          <t>Datenquelle: Blatt 'Daten' · Berechnungen: Blatt 'Berechnung' · Werte ändern — das Dashboard aktualisiert sich automatisch.</t>
        </is>
      </c>
      <c r="R60" s="1" t="n"/>
      <c r="S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</row>
  </sheetData>
  <mergeCells count="25">
    <mergeCell ref="B11:D11"/>
    <mergeCell ref="E10:G10"/>
    <mergeCell ref="E9:G9"/>
    <mergeCell ref="B30:Q30"/>
    <mergeCell ref="K12:M12"/>
    <mergeCell ref="H11:J11"/>
    <mergeCell ref="B2:Q3"/>
    <mergeCell ref="B10:D10"/>
    <mergeCell ref="E11:G11"/>
    <mergeCell ref="N10:P10"/>
    <mergeCell ref="B4:Q4"/>
    <mergeCell ref="B9:D9"/>
    <mergeCell ref="N9:P9"/>
    <mergeCell ref="H12:J12"/>
    <mergeCell ref="K10:M10"/>
    <mergeCell ref="E12:G12"/>
    <mergeCell ref="N11:P11"/>
    <mergeCell ref="H10:J10"/>
    <mergeCell ref="B14:Q14"/>
    <mergeCell ref="B60:Q60"/>
    <mergeCell ref="K9:M9"/>
    <mergeCell ref="H9:J9"/>
    <mergeCell ref="B12:D12"/>
    <mergeCell ref="N12:P12"/>
    <mergeCell ref="K11:M11"/>
  </mergeCells>
  <pageMargins left="0.4" right="0.4" top="0.4" bottom="0.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8" customWidth="1" min="2" max="2"/>
    <col width="13" customWidth="1" min="3" max="3"/>
    <col width="11" customWidth="1" min="4" max="4"/>
    <col width="10" customWidth="1" min="5" max="5"/>
    <col width="13" customWidth="1" min="6" max="6"/>
    <col width="12" customWidth="1" min="7" max="7"/>
    <col width="12" customWidth="1" min="8" max="8"/>
    <col width="11" customWidth="1" min="9" max="9"/>
  </cols>
  <sheetData>
    <row r="1">
      <c r="A1" s="22" t="inlineStr">
        <is>
          <t>AUFGABEN-ID</t>
        </is>
      </c>
      <c r="B1" s="22" t="inlineStr">
        <is>
          <t>AUFGABE</t>
        </is>
      </c>
      <c r="C1" s="22" t="inlineStr">
        <is>
          <t>PHASE</t>
        </is>
      </c>
      <c r="D1" s="22" t="inlineStr">
        <is>
          <t>VERANTWORTLICH</t>
        </is>
      </c>
      <c r="E1" s="22" t="inlineStr">
        <is>
          <t>PRIORITÄT</t>
        </is>
      </c>
      <c r="F1" s="22" t="inlineStr">
        <is>
          <t>STATUS</t>
        </is>
      </c>
      <c r="G1" s="22" t="inlineStr">
        <is>
          <t>START</t>
        </is>
      </c>
      <c r="H1" s="22" t="inlineStr">
        <is>
          <t>ENDE</t>
        </is>
      </c>
      <c r="I1" s="22" t="inlineStr">
        <is>
          <t>FORTSCHRITT %</t>
        </is>
      </c>
      <c r="J1" s="23" t="inlineStr">
        <is>
          <t>Heute</t>
        </is>
      </c>
      <c r="K1" s="24" t="n">
        <v>45839</v>
      </c>
    </row>
    <row r="2">
      <c r="A2" s="25" t="n">
        <v>1001</v>
      </c>
      <c r="B2" s="25" t="inlineStr">
        <is>
          <t>Görev #1001</t>
        </is>
      </c>
      <c r="C2" s="25" t="inlineStr">
        <is>
          <t>Design</t>
        </is>
      </c>
      <c r="D2" s="25" t="inlineStr">
        <is>
          <t>Felix</t>
        </is>
      </c>
      <c r="E2" s="25" t="inlineStr">
        <is>
          <t>Kritisch</t>
        </is>
      </c>
      <c r="F2" s="25" t="inlineStr">
        <is>
          <t>Erledigt</t>
        </is>
      </c>
      <c r="G2" s="26" t="n">
        <v>45706</v>
      </c>
      <c r="H2" s="26" t="n">
        <v>45723</v>
      </c>
      <c r="I2" s="27" t="n">
        <v>1</v>
      </c>
    </row>
    <row r="3">
      <c r="A3" s="25" t="n">
        <v>1002</v>
      </c>
      <c r="B3" s="25" t="inlineStr">
        <is>
          <t>Görev #1002</t>
        </is>
      </c>
      <c r="C3" s="25" t="inlineStr">
        <is>
          <t>Entwicklung</t>
        </is>
      </c>
      <c r="D3" s="25" t="inlineStr">
        <is>
          <t>Ben</t>
        </is>
      </c>
      <c r="E3" s="25" t="inlineStr">
        <is>
          <t>Hoch</t>
        </is>
      </c>
      <c r="F3" s="25" t="inlineStr">
        <is>
          <t>Offen</t>
        </is>
      </c>
      <c r="G3" s="26" t="n">
        <v>45677</v>
      </c>
      <c r="H3" s="26" t="n">
        <v>45693</v>
      </c>
      <c r="I3" s="27" t="n">
        <v>0</v>
      </c>
    </row>
    <row r="4">
      <c r="A4" s="25" t="n">
        <v>1003</v>
      </c>
      <c r="B4" s="25" t="inlineStr">
        <is>
          <t>Görev #1003</t>
        </is>
      </c>
      <c r="C4" s="25" t="inlineStr">
        <is>
          <t>Test</t>
        </is>
      </c>
      <c r="D4" s="25" t="inlineStr">
        <is>
          <t>Anna</t>
        </is>
      </c>
      <c r="E4" s="25" t="inlineStr">
        <is>
          <t>Mittel</t>
        </is>
      </c>
      <c r="F4" s="25" t="inlineStr">
        <is>
          <t>Erledigt</t>
        </is>
      </c>
      <c r="G4" s="26" t="n">
        <v>45814</v>
      </c>
      <c r="H4" s="26" t="n">
        <v>45817</v>
      </c>
      <c r="I4" s="27" t="n">
        <v>1</v>
      </c>
    </row>
    <row r="5">
      <c r="A5" s="25" t="n">
        <v>1004</v>
      </c>
      <c r="B5" s="25" t="inlineStr">
        <is>
          <t>Görev #1004</t>
        </is>
      </c>
      <c r="C5" s="25" t="inlineStr">
        <is>
          <t>Rollout</t>
        </is>
      </c>
      <c r="D5" s="25" t="inlineStr">
        <is>
          <t>Ben</t>
        </is>
      </c>
      <c r="E5" s="25" t="inlineStr">
        <is>
          <t>Niedrig</t>
        </is>
      </c>
      <c r="F5" s="25" t="inlineStr">
        <is>
          <t>Erledigt</t>
        </is>
      </c>
      <c r="G5" s="26" t="n">
        <v>45865</v>
      </c>
      <c r="H5" s="26" t="n">
        <v>45884</v>
      </c>
      <c r="I5" s="27" t="n">
        <v>1</v>
      </c>
    </row>
    <row r="6">
      <c r="A6" s="25" t="n">
        <v>1005</v>
      </c>
      <c r="B6" s="25" t="inlineStr">
        <is>
          <t>Görev #1005</t>
        </is>
      </c>
      <c r="C6" s="25" t="inlineStr">
        <is>
          <t>Test</t>
        </is>
      </c>
      <c r="D6" s="25" t="inlineStr">
        <is>
          <t>Felix</t>
        </is>
      </c>
      <c r="E6" s="25" t="inlineStr">
        <is>
          <t>Mittel</t>
        </is>
      </c>
      <c r="F6" s="25" t="inlineStr">
        <is>
          <t>Offen</t>
        </is>
      </c>
      <c r="G6" s="26" t="n">
        <v>45724</v>
      </c>
      <c r="H6" s="26" t="n">
        <v>45749</v>
      </c>
      <c r="I6" s="27" t="n">
        <v>0</v>
      </c>
    </row>
    <row r="7">
      <c r="A7" s="25" t="n">
        <v>1006</v>
      </c>
      <c r="B7" s="25" t="inlineStr">
        <is>
          <t>Görev #1006</t>
        </is>
      </c>
      <c r="C7" s="25" t="inlineStr">
        <is>
          <t>Test</t>
        </is>
      </c>
      <c r="D7" s="25" t="inlineStr">
        <is>
          <t>David</t>
        </is>
      </c>
      <c r="E7" s="25" t="inlineStr">
        <is>
          <t>Kritisch</t>
        </is>
      </c>
      <c r="F7" s="25" t="inlineStr">
        <is>
          <t>In Bearbeitung</t>
        </is>
      </c>
      <c r="G7" s="26" t="n">
        <v>45768</v>
      </c>
      <c r="H7" s="26" t="n">
        <v>45794</v>
      </c>
      <c r="I7" s="27" t="n">
        <v>0.82</v>
      </c>
    </row>
    <row r="8">
      <c r="A8" s="25" t="n">
        <v>1007</v>
      </c>
      <c r="B8" s="25" t="inlineStr">
        <is>
          <t>Görev #1007</t>
        </is>
      </c>
      <c r="C8" s="25" t="inlineStr">
        <is>
          <t>Entwicklung</t>
        </is>
      </c>
      <c r="D8" s="25" t="inlineStr">
        <is>
          <t>Felix</t>
        </is>
      </c>
      <c r="E8" s="25" t="inlineStr">
        <is>
          <t>Niedrig</t>
        </is>
      </c>
      <c r="F8" s="25" t="inlineStr">
        <is>
          <t>Erledigt</t>
        </is>
      </c>
      <c r="G8" s="26" t="n">
        <v>45863</v>
      </c>
      <c r="H8" s="26" t="n">
        <v>45882</v>
      </c>
      <c r="I8" s="27" t="n">
        <v>1</v>
      </c>
    </row>
    <row r="9">
      <c r="A9" s="25" t="n">
        <v>1008</v>
      </c>
      <c r="B9" s="25" t="inlineStr">
        <is>
          <t>Görev #1008</t>
        </is>
      </c>
      <c r="C9" s="25" t="inlineStr">
        <is>
          <t>Test</t>
        </is>
      </c>
      <c r="D9" s="25" t="inlineStr">
        <is>
          <t>Eva</t>
        </is>
      </c>
      <c r="E9" s="25" t="inlineStr">
        <is>
          <t>Hoch</t>
        </is>
      </c>
      <c r="F9" s="25" t="inlineStr">
        <is>
          <t>Erledigt</t>
        </is>
      </c>
      <c r="G9" s="26" t="n">
        <v>45771</v>
      </c>
      <c r="H9" s="26" t="n">
        <v>45802</v>
      </c>
      <c r="I9" s="27" t="n">
        <v>1</v>
      </c>
    </row>
    <row r="10">
      <c r="A10" s="25" t="n">
        <v>1009</v>
      </c>
      <c r="B10" s="25" t="inlineStr">
        <is>
          <t>Görev #1009</t>
        </is>
      </c>
      <c r="C10" s="25" t="inlineStr">
        <is>
          <t>Entwicklung</t>
        </is>
      </c>
      <c r="D10" s="25" t="inlineStr">
        <is>
          <t>Clara</t>
        </is>
      </c>
      <c r="E10" s="25" t="inlineStr">
        <is>
          <t>Mittel</t>
        </is>
      </c>
      <c r="F10" s="25" t="inlineStr">
        <is>
          <t>In Bearbeitung</t>
        </is>
      </c>
      <c r="G10" s="26" t="n">
        <v>45723</v>
      </c>
      <c r="H10" s="26" t="n">
        <v>45749</v>
      </c>
      <c r="I10" s="27" t="n">
        <v>0.52</v>
      </c>
    </row>
    <row r="11">
      <c r="A11" s="25" t="n">
        <v>1010</v>
      </c>
      <c r="B11" s="25" t="inlineStr">
        <is>
          <t>Görev #1010</t>
        </is>
      </c>
      <c r="C11" s="25" t="inlineStr">
        <is>
          <t>Entwicklung</t>
        </is>
      </c>
      <c r="D11" s="25" t="inlineStr">
        <is>
          <t>David</t>
        </is>
      </c>
      <c r="E11" s="25" t="inlineStr">
        <is>
          <t>Kritisch</t>
        </is>
      </c>
      <c r="F11" s="25" t="inlineStr">
        <is>
          <t>Wartend</t>
        </is>
      </c>
      <c r="G11" s="26" t="n">
        <v>45799</v>
      </c>
      <c r="H11" s="26" t="n">
        <v>45817</v>
      </c>
      <c r="I11" s="27" t="n">
        <v>0.6</v>
      </c>
    </row>
    <row r="12">
      <c r="A12" s="25" t="n">
        <v>1011</v>
      </c>
      <c r="B12" s="25" t="inlineStr">
        <is>
          <t>Görev #1011</t>
        </is>
      </c>
      <c r="C12" s="25" t="inlineStr">
        <is>
          <t>Test</t>
        </is>
      </c>
      <c r="D12" s="25" t="inlineStr">
        <is>
          <t>Felix</t>
        </is>
      </c>
      <c r="E12" s="25" t="inlineStr">
        <is>
          <t>Mittel</t>
        </is>
      </c>
      <c r="F12" s="25" t="inlineStr">
        <is>
          <t>Offen</t>
        </is>
      </c>
      <c r="G12" s="26" t="n">
        <v>45825</v>
      </c>
      <c r="H12" s="26" t="n">
        <v>45857</v>
      </c>
      <c r="I12" s="27" t="n">
        <v>0</v>
      </c>
    </row>
    <row r="13">
      <c r="A13" s="25" t="n">
        <v>1012</v>
      </c>
      <c r="B13" s="25" t="inlineStr">
        <is>
          <t>Görev #1012</t>
        </is>
      </c>
      <c r="C13" s="25" t="inlineStr">
        <is>
          <t>Entwicklung</t>
        </is>
      </c>
      <c r="D13" s="25" t="inlineStr">
        <is>
          <t>Felix</t>
        </is>
      </c>
      <c r="E13" s="25" t="inlineStr">
        <is>
          <t>Mittel</t>
        </is>
      </c>
      <c r="F13" s="25" t="inlineStr">
        <is>
          <t>Erledigt</t>
        </is>
      </c>
      <c r="G13" s="26" t="n">
        <v>45716</v>
      </c>
      <c r="H13" s="26" t="n">
        <v>45728</v>
      </c>
      <c r="I13" s="27" t="n">
        <v>1</v>
      </c>
    </row>
    <row r="14">
      <c r="A14" s="25" t="n">
        <v>1013</v>
      </c>
      <c r="B14" s="25" t="inlineStr">
        <is>
          <t>Görev #1013</t>
        </is>
      </c>
      <c r="C14" s="25" t="inlineStr">
        <is>
          <t>Entwicklung</t>
        </is>
      </c>
      <c r="D14" s="25" t="inlineStr">
        <is>
          <t>Felix</t>
        </is>
      </c>
      <c r="E14" s="25" t="inlineStr">
        <is>
          <t>Hoch</t>
        </is>
      </c>
      <c r="F14" s="25" t="inlineStr">
        <is>
          <t>Wartend</t>
        </is>
      </c>
      <c r="G14" s="26" t="n">
        <v>45699</v>
      </c>
      <c r="H14" s="26" t="n">
        <v>45728</v>
      </c>
      <c r="I14" s="27" t="n">
        <v>0.72</v>
      </c>
    </row>
    <row r="15">
      <c r="A15" s="25" t="n">
        <v>1014</v>
      </c>
      <c r="B15" s="25" t="inlineStr">
        <is>
          <t>Görev #1014</t>
        </is>
      </c>
      <c r="C15" s="25" t="inlineStr">
        <is>
          <t>Design</t>
        </is>
      </c>
      <c r="D15" s="25" t="inlineStr">
        <is>
          <t>Clara</t>
        </is>
      </c>
      <c r="E15" s="25" t="inlineStr">
        <is>
          <t>Mittel</t>
        </is>
      </c>
      <c r="F15" s="25" t="inlineStr">
        <is>
          <t>Erledigt</t>
        </is>
      </c>
      <c r="G15" s="26" t="n">
        <v>45754</v>
      </c>
      <c r="H15" s="26" t="n">
        <v>45765</v>
      </c>
      <c r="I15" s="27" t="n">
        <v>1</v>
      </c>
    </row>
    <row r="16">
      <c r="A16" s="25" t="n">
        <v>1015</v>
      </c>
      <c r="B16" s="25" t="inlineStr">
        <is>
          <t>Görev #1015</t>
        </is>
      </c>
      <c r="C16" s="25" t="inlineStr">
        <is>
          <t>Test</t>
        </is>
      </c>
      <c r="D16" s="25" t="inlineStr">
        <is>
          <t>Felix</t>
        </is>
      </c>
      <c r="E16" s="25" t="inlineStr">
        <is>
          <t>Hoch</t>
        </is>
      </c>
      <c r="F16" s="25" t="inlineStr">
        <is>
          <t>Erledigt</t>
        </is>
      </c>
      <c r="G16" s="26" t="n">
        <v>45713</v>
      </c>
      <c r="H16" s="26" t="n">
        <v>45718</v>
      </c>
      <c r="I16" s="27" t="n">
        <v>1</v>
      </c>
    </row>
    <row r="17">
      <c r="A17" s="25" t="n">
        <v>1016</v>
      </c>
      <c r="B17" s="25" t="inlineStr">
        <is>
          <t>Görev #1016</t>
        </is>
      </c>
      <c r="C17" s="25" t="inlineStr">
        <is>
          <t>Entwicklung</t>
        </is>
      </c>
      <c r="D17" s="25" t="inlineStr">
        <is>
          <t>Eva</t>
        </is>
      </c>
      <c r="E17" s="25" t="inlineStr">
        <is>
          <t>Niedrig</t>
        </is>
      </c>
      <c r="F17" s="25" t="inlineStr">
        <is>
          <t>Wartend</t>
        </is>
      </c>
      <c r="G17" s="26" t="n">
        <v>45804</v>
      </c>
      <c r="H17" s="26" t="n">
        <v>45828</v>
      </c>
      <c r="I17" s="27" t="n">
        <v>0.33</v>
      </c>
    </row>
    <row r="18">
      <c r="A18" s="25" t="n">
        <v>1017</v>
      </c>
      <c r="B18" s="25" t="inlineStr">
        <is>
          <t>Görev #1017</t>
        </is>
      </c>
      <c r="C18" s="25" t="inlineStr">
        <is>
          <t>Design</t>
        </is>
      </c>
      <c r="D18" s="25" t="inlineStr">
        <is>
          <t>Felix</t>
        </is>
      </c>
      <c r="E18" s="25" t="inlineStr">
        <is>
          <t>Hoch</t>
        </is>
      </c>
      <c r="F18" s="25" t="inlineStr">
        <is>
          <t>Erledigt</t>
        </is>
      </c>
      <c r="G18" s="26" t="n">
        <v>45701</v>
      </c>
      <c r="H18" s="26" t="n">
        <v>45708</v>
      </c>
      <c r="I18" s="27" t="n">
        <v>1</v>
      </c>
    </row>
    <row r="19">
      <c r="A19" s="25" t="n">
        <v>1018</v>
      </c>
      <c r="B19" s="25" t="inlineStr">
        <is>
          <t>Görev #1018</t>
        </is>
      </c>
      <c r="C19" s="25" t="inlineStr">
        <is>
          <t>Entwicklung</t>
        </is>
      </c>
      <c r="D19" s="25" t="inlineStr">
        <is>
          <t>Eva</t>
        </is>
      </c>
      <c r="E19" s="25" t="inlineStr">
        <is>
          <t>Hoch</t>
        </is>
      </c>
      <c r="F19" s="25" t="inlineStr">
        <is>
          <t>In Bearbeitung</t>
        </is>
      </c>
      <c r="G19" s="26" t="n">
        <v>45668</v>
      </c>
      <c r="H19" s="26" t="n">
        <v>45699</v>
      </c>
      <c r="I19" s="27" t="n">
        <v>0.78</v>
      </c>
    </row>
    <row r="20">
      <c r="A20" s="25" t="n">
        <v>1019</v>
      </c>
      <c r="B20" s="25" t="inlineStr">
        <is>
          <t>Görev #1019</t>
        </is>
      </c>
      <c r="C20" s="25" t="inlineStr">
        <is>
          <t>Entwicklung</t>
        </is>
      </c>
      <c r="D20" s="25" t="inlineStr">
        <is>
          <t>Eva</t>
        </is>
      </c>
      <c r="E20" s="25" t="inlineStr">
        <is>
          <t>Niedrig</t>
        </is>
      </c>
      <c r="F20" s="25" t="inlineStr">
        <is>
          <t>Erledigt</t>
        </is>
      </c>
      <c r="G20" s="26" t="n">
        <v>45690</v>
      </c>
      <c r="H20" s="26" t="n">
        <v>45719</v>
      </c>
      <c r="I20" s="27" t="n">
        <v>1</v>
      </c>
    </row>
    <row r="21">
      <c r="A21" s="25" t="n">
        <v>1020</v>
      </c>
      <c r="B21" s="25" t="inlineStr">
        <is>
          <t>Görev #1020</t>
        </is>
      </c>
      <c r="C21" s="25" t="inlineStr">
        <is>
          <t>Design</t>
        </is>
      </c>
      <c r="D21" s="25" t="inlineStr">
        <is>
          <t>Clara</t>
        </is>
      </c>
      <c r="E21" s="25" t="inlineStr">
        <is>
          <t>Hoch</t>
        </is>
      </c>
      <c r="F21" s="25" t="inlineStr">
        <is>
          <t>Erledigt</t>
        </is>
      </c>
      <c r="G21" s="26" t="n">
        <v>45779</v>
      </c>
      <c r="H21" s="26" t="n">
        <v>45805</v>
      </c>
      <c r="I21" s="27" t="n">
        <v>1</v>
      </c>
    </row>
    <row r="22">
      <c r="A22" s="25" t="n">
        <v>1021</v>
      </c>
      <c r="B22" s="25" t="inlineStr">
        <is>
          <t>Görev #1021</t>
        </is>
      </c>
      <c r="C22" s="25" t="inlineStr">
        <is>
          <t>Test</t>
        </is>
      </c>
      <c r="D22" s="25" t="inlineStr">
        <is>
          <t>Anna</t>
        </is>
      </c>
      <c r="E22" s="25" t="inlineStr">
        <is>
          <t>Niedrig</t>
        </is>
      </c>
      <c r="F22" s="25" t="inlineStr">
        <is>
          <t>In Bearbeitung</t>
        </is>
      </c>
      <c r="G22" s="26" t="n">
        <v>45786</v>
      </c>
      <c r="H22" s="26" t="n">
        <v>45819</v>
      </c>
      <c r="I22" s="27" t="n">
        <v>0.36</v>
      </c>
    </row>
    <row r="23">
      <c r="A23" s="25" t="n">
        <v>1022</v>
      </c>
      <c r="B23" s="25" t="inlineStr">
        <is>
          <t>Görev #1022</t>
        </is>
      </c>
      <c r="C23" s="25" t="inlineStr">
        <is>
          <t>Design</t>
        </is>
      </c>
      <c r="D23" s="25" t="inlineStr">
        <is>
          <t>Anna</t>
        </is>
      </c>
      <c r="E23" s="25" t="inlineStr">
        <is>
          <t>Mittel</t>
        </is>
      </c>
      <c r="F23" s="25" t="inlineStr">
        <is>
          <t>Erledigt</t>
        </is>
      </c>
      <c r="G23" s="26" t="n">
        <v>45699</v>
      </c>
      <c r="H23" s="26" t="n">
        <v>45711</v>
      </c>
      <c r="I23" s="27" t="n">
        <v>1</v>
      </c>
    </row>
    <row r="24">
      <c r="A24" s="25" t="n">
        <v>1023</v>
      </c>
      <c r="B24" s="25" t="inlineStr">
        <is>
          <t>Görev #1023</t>
        </is>
      </c>
      <c r="C24" s="25" t="inlineStr">
        <is>
          <t>Design</t>
        </is>
      </c>
      <c r="D24" s="25" t="inlineStr">
        <is>
          <t>Felix</t>
        </is>
      </c>
      <c r="E24" s="25" t="inlineStr">
        <is>
          <t>Hoch</t>
        </is>
      </c>
      <c r="F24" s="25" t="inlineStr">
        <is>
          <t>In Bearbeitung</t>
        </is>
      </c>
      <c r="G24" s="26" t="n">
        <v>45767</v>
      </c>
      <c r="H24" s="26" t="n">
        <v>45785</v>
      </c>
      <c r="I24" s="27" t="n">
        <v>0.45</v>
      </c>
    </row>
    <row r="25">
      <c r="A25" s="25" t="n">
        <v>1024</v>
      </c>
      <c r="B25" s="25" t="inlineStr">
        <is>
          <t>Görev #1024</t>
        </is>
      </c>
      <c r="C25" s="25" t="inlineStr">
        <is>
          <t>Design</t>
        </is>
      </c>
      <c r="D25" s="25" t="inlineStr">
        <is>
          <t>Clara</t>
        </is>
      </c>
      <c r="E25" s="25" t="inlineStr">
        <is>
          <t>Mittel</t>
        </is>
      </c>
      <c r="F25" s="25" t="inlineStr">
        <is>
          <t>Wartend</t>
        </is>
      </c>
      <c r="G25" s="26" t="n">
        <v>45767</v>
      </c>
      <c r="H25" s="26" t="n">
        <v>45772</v>
      </c>
      <c r="I25" s="27" t="n">
        <v>0.42</v>
      </c>
    </row>
    <row r="26">
      <c r="A26" s="25" t="n">
        <v>1025</v>
      </c>
      <c r="B26" s="25" t="inlineStr">
        <is>
          <t>Görev #1025</t>
        </is>
      </c>
      <c r="C26" s="25" t="inlineStr">
        <is>
          <t>Entwicklung</t>
        </is>
      </c>
      <c r="D26" s="25" t="inlineStr">
        <is>
          <t>Anna</t>
        </is>
      </c>
      <c r="E26" s="25" t="inlineStr">
        <is>
          <t>Hoch</t>
        </is>
      </c>
      <c r="F26" s="25" t="inlineStr">
        <is>
          <t>Wartend</t>
        </is>
      </c>
      <c r="G26" s="26" t="n">
        <v>45660</v>
      </c>
      <c r="H26" s="26" t="n">
        <v>45682</v>
      </c>
      <c r="I26" s="27" t="n">
        <v>0.33</v>
      </c>
    </row>
    <row r="27">
      <c r="A27" s="25" t="n">
        <v>1026</v>
      </c>
      <c r="B27" s="25" t="inlineStr">
        <is>
          <t>Görev #1026</t>
        </is>
      </c>
      <c r="C27" s="25" t="inlineStr">
        <is>
          <t>Entwicklung</t>
        </is>
      </c>
      <c r="D27" s="25" t="inlineStr">
        <is>
          <t>Eva</t>
        </is>
      </c>
      <c r="E27" s="25" t="inlineStr">
        <is>
          <t>Mittel</t>
        </is>
      </c>
      <c r="F27" s="25" t="inlineStr">
        <is>
          <t>Offen</t>
        </is>
      </c>
      <c r="G27" s="26" t="n">
        <v>45794</v>
      </c>
      <c r="H27" s="26" t="n">
        <v>45824</v>
      </c>
      <c r="I27" s="27" t="n">
        <v>0</v>
      </c>
    </row>
    <row r="28">
      <c r="A28" s="25" t="n">
        <v>1027</v>
      </c>
      <c r="B28" s="25" t="inlineStr">
        <is>
          <t>Görev #1027</t>
        </is>
      </c>
      <c r="C28" s="25" t="inlineStr">
        <is>
          <t>Rollout</t>
        </is>
      </c>
      <c r="D28" s="25" t="inlineStr">
        <is>
          <t>Ben</t>
        </is>
      </c>
      <c r="E28" s="25" t="inlineStr">
        <is>
          <t>Kritisch</t>
        </is>
      </c>
      <c r="F28" s="25" t="inlineStr">
        <is>
          <t>Offen</t>
        </is>
      </c>
      <c r="G28" s="26" t="n">
        <v>45869</v>
      </c>
      <c r="H28" s="26" t="n">
        <v>45882</v>
      </c>
      <c r="I28" s="27" t="n">
        <v>0</v>
      </c>
    </row>
    <row r="29">
      <c r="A29" s="25" t="n">
        <v>1028</v>
      </c>
      <c r="B29" s="25" t="inlineStr">
        <is>
          <t>Görev #1028</t>
        </is>
      </c>
      <c r="C29" s="25" t="inlineStr">
        <is>
          <t>Design</t>
        </is>
      </c>
      <c r="D29" s="25" t="inlineStr">
        <is>
          <t>Clara</t>
        </is>
      </c>
      <c r="E29" s="25" t="inlineStr">
        <is>
          <t>Hoch</t>
        </is>
      </c>
      <c r="F29" s="25" t="inlineStr">
        <is>
          <t>In Bearbeitung</t>
        </is>
      </c>
      <c r="G29" s="26" t="n">
        <v>45747</v>
      </c>
      <c r="H29" s="26" t="n">
        <v>45758</v>
      </c>
      <c r="I29" s="27" t="n">
        <v>0.27</v>
      </c>
    </row>
    <row r="30">
      <c r="A30" s="25" t="n">
        <v>1029</v>
      </c>
      <c r="B30" s="25" t="inlineStr">
        <is>
          <t>Görev #1029</t>
        </is>
      </c>
      <c r="C30" s="25" t="inlineStr">
        <is>
          <t>Entwicklung</t>
        </is>
      </c>
      <c r="D30" s="25" t="inlineStr">
        <is>
          <t>Eva</t>
        </is>
      </c>
      <c r="E30" s="25" t="inlineStr">
        <is>
          <t>Kritisch</t>
        </is>
      </c>
      <c r="F30" s="25" t="inlineStr">
        <is>
          <t>Erledigt</t>
        </is>
      </c>
      <c r="G30" s="26" t="n">
        <v>45670</v>
      </c>
      <c r="H30" s="26" t="n">
        <v>45695</v>
      </c>
      <c r="I30" s="27" t="n">
        <v>1</v>
      </c>
    </row>
    <row r="31">
      <c r="A31" s="25" t="n">
        <v>1030</v>
      </c>
      <c r="B31" s="25" t="inlineStr">
        <is>
          <t>Görev #1030</t>
        </is>
      </c>
      <c r="C31" s="25" t="inlineStr">
        <is>
          <t>Entwicklung</t>
        </is>
      </c>
      <c r="D31" s="25" t="inlineStr">
        <is>
          <t>Ben</t>
        </is>
      </c>
      <c r="E31" s="25" t="inlineStr">
        <is>
          <t>Kritisch</t>
        </is>
      </c>
      <c r="F31" s="25" t="inlineStr">
        <is>
          <t>Offen</t>
        </is>
      </c>
      <c r="G31" s="26" t="n">
        <v>45701</v>
      </c>
      <c r="H31" s="26" t="n">
        <v>45712</v>
      </c>
      <c r="I31" s="27" t="n">
        <v>0</v>
      </c>
    </row>
    <row r="32">
      <c r="A32" s="25" t="n">
        <v>1031</v>
      </c>
      <c r="B32" s="25" t="inlineStr">
        <is>
          <t>Görev #1031</t>
        </is>
      </c>
      <c r="C32" s="25" t="inlineStr">
        <is>
          <t>Test</t>
        </is>
      </c>
      <c r="D32" s="25" t="inlineStr">
        <is>
          <t>Ben</t>
        </is>
      </c>
      <c r="E32" s="25" t="inlineStr">
        <is>
          <t>Kritisch</t>
        </is>
      </c>
      <c r="F32" s="25" t="inlineStr">
        <is>
          <t>Erledigt</t>
        </is>
      </c>
      <c r="G32" s="26" t="n">
        <v>45681</v>
      </c>
      <c r="H32" s="26" t="n">
        <v>45714</v>
      </c>
      <c r="I32" s="27" t="n">
        <v>1</v>
      </c>
    </row>
    <row r="33">
      <c r="A33" s="25" t="n">
        <v>1032</v>
      </c>
      <c r="B33" s="25" t="inlineStr">
        <is>
          <t>Görev #1032</t>
        </is>
      </c>
      <c r="C33" s="25" t="inlineStr">
        <is>
          <t>Rollout</t>
        </is>
      </c>
      <c r="D33" s="25" t="inlineStr">
        <is>
          <t>Anna</t>
        </is>
      </c>
      <c r="E33" s="25" t="inlineStr">
        <is>
          <t>Mittel</t>
        </is>
      </c>
      <c r="F33" s="25" t="inlineStr">
        <is>
          <t>Erledigt</t>
        </is>
      </c>
      <c r="G33" s="26" t="n">
        <v>45713</v>
      </c>
      <c r="H33" s="26" t="n">
        <v>45719</v>
      </c>
      <c r="I33" s="27" t="n">
        <v>1</v>
      </c>
    </row>
    <row r="34">
      <c r="A34" s="25" t="n">
        <v>1033</v>
      </c>
      <c r="B34" s="25" t="inlineStr">
        <is>
          <t>Görev #1033</t>
        </is>
      </c>
      <c r="C34" s="25" t="inlineStr">
        <is>
          <t>Test</t>
        </is>
      </c>
      <c r="D34" s="25" t="inlineStr">
        <is>
          <t>Felix</t>
        </is>
      </c>
      <c r="E34" s="25" t="inlineStr">
        <is>
          <t>Hoch</t>
        </is>
      </c>
      <c r="F34" s="25" t="inlineStr">
        <is>
          <t>In Bearbeitung</t>
        </is>
      </c>
      <c r="G34" s="26" t="n">
        <v>45860</v>
      </c>
      <c r="H34" s="26" t="n">
        <v>45891</v>
      </c>
      <c r="I34" s="27" t="n">
        <v>0.34</v>
      </c>
    </row>
    <row r="35">
      <c r="A35" s="25" t="n">
        <v>1034</v>
      </c>
      <c r="B35" s="25" t="inlineStr">
        <is>
          <t>Görev #1034</t>
        </is>
      </c>
      <c r="C35" s="25" t="inlineStr">
        <is>
          <t>Entwicklung</t>
        </is>
      </c>
      <c r="D35" s="25" t="inlineStr">
        <is>
          <t>Anna</t>
        </is>
      </c>
      <c r="E35" s="25" t="inlineStr">
        <is>
          <t>Hoch</t>
        </is>
      </c>
      <c r="F35" s="25" t="inlineStr">
        <is>
          <t>Erledigt</t>
        </is>
      </c>
      <c r="G35" s="26" t="n">
        <v>45688</v>
      </c>
      <c r="H35" s="26" t="n">
        <v>45699</v>
      </c>
      <c r="I35" s="27" t="n">
        <v>1</v>
      </c>
    </row>
    <row r="36">
      <c r="A36" s="25" t="n">
        <v>1035</v>
      </c>
      <c r="B36" s="25" t="inlineStr">
        <is>
          <t>Görev #1035</t>
        </is>
      </c>
      <c r="C36" s="25" t="inlineStr">
        <is>
          <t>Rollout</t>
        </is>
      </c>
      <c r="D36" s="25" t="inlineStr">
        <is>
          <t>Clara</t>
        </is>
      </c>
      <c r="E36" s="25" t="inlineStr">
        <is>
          <t>Hoch</t>
        </is>
      </c>
      <c r="F36" s="25" t="inlineStr">
        <is>
          <t>In Bearbeitung</t>
        </is>
      </c>
      <c r="G36" s="26" t="n">
        <v>45798</v>
      </c>
      <c r="H36" s="26" t="n">
        <v>45820</v>
      </c>
      <c r="I36" s="27" t="n">
        <v>0.38</v>
      </c>
    </row>
    <row r="37">
      <c r="A37" s="25" t="n">
        <v>1036</v>
      </c>
      <c r="B37" s="25" t="inlineStr">
        <is>
          <t>Görev #1036</t>
        </is>
      </c>
      <c r="C37" s="25" t="inlineStr">
        <is>
          <t>Design</t>
        </is>
      </c>
      <c r="D37" s="25" t="inlineStr">
        <is>
          <t>Anna</t>
        </is>
      </c>
      <c r="E37" s="25" t="inlineStr">
        <is>
          <t>Mittel</t>
        </is>
      </c>
      <c r="F37" s="25" t="inlineStr">
        <is>
          <t>Offen</t>
        </is>
      </c>
      <c r="G37" s="26" t="n">
        <v>45793</v>
      </c>
      <c r="H37" s="26" t="n">
        <v>45813</v>
      </c>
      <c r="I37" s="27" t="n">
        <v>0</v>
      </c>
    </row>
    <row r="38">
      <c r="A38" s="25" t="n">
        <v>1037</v>
      </c>
      <c r="B38" s="25" t="inlineStr">
        <is>
          <t>Görev #1037</t>
        </is>
      </c>
      <c r="C38" s="25" t="inlineStr">
        <is>
          <t>Test</t>
        </is>
      </c>
      <c r="D38" s="25" t="inlineStr">
        <is>
          <t>Clara</t>
        </is>
      </c>
      <c r="E38" s="25" t="inlineStr">
        <is>
          <t>Hoch</t>
        </is>
      </c>
      <c r="F38" s="25" t="inlineStr">
        <is>
          <t>In Bearbeitung</t>
        </is>
      </c>
      <c r="G38" s="26" t="n">
        <v>45818</v>
      </c>
      <c r="H38" s="26" t="n">
        <v>45839</v>
      </c>
      <c r="I38" s="27" t="n">
        <v>0.84</v>
      </c>
    </row>
    <row r="39">
      <c r="A39" s="25" t="n">
        <v>1038</v>
      </c>
      <c r="B39" s="25" t="inlineStr">
        <is>
          <t>Görev #1038</t>
        </is>
      </c>
      <c r="C39" s="25" t="inlineStr">
        <is>
          <t>Konzept</t>
        </is>
      </c>
      <c r="D39" s="25" t="inlineStr">
        <is>
          <t>Anna</t>
        </is>
      </c>
      <c r="E39" s="25" t="inlineStr">
        <is>
          <t>Mittel</t>
        </is>
      </c>
      <c r="F39" s="25" t="inlineStr">
        <is>
          <t>Erledigt</t>
        </is>
      </c>
      <c r="G39" s="26" t="n">
        <v>45779</v>
      </c>
      <c r="H39" s="26" t="n">
        <v>45806</v>
      </c>
      <c r="I39" s="27" t="n">
        <v>1</v>
      </c>
    </row>
    <row r="40">
      <c r="A40" s="25" t="n">
        <v>1039</v>
      </c>
      <c r="B40" s="25" t="inlineStr">
        <is>
          <t>Görev #1039</t>
        </is>
      </c>
      <c r="C40" s="25" t="inlineStr">
        <is>
          <t>Design</t>
        </is>
      </c>
      <c r="D40" s="25" t="inlineStr">
        <is>
          <t>Ben</t>
        </is>
      </c>
      <c r="E40" s="25" t="inlineStr">
        <is>
          <t>Mittel</t>
        </is>
      </c>
      <c r="F40" s="25" t="inlineStr">
        <is>
          <t>Offen</t>
        </is>
      </c>
      <c r="G40" s="26" t="n">
        <v>45666</v>
      </c>
      <c r="H40" s="26" t="n">
        <v>45685</v>
      </c>
      <c r="I40" s="27" t="n">
        <v>0</v>
      </c>
    </row>
    <row r="41">
      <c r="A41" s="25" t="n">
        <v>1040</v>
      </c>
      <c r="B41" s="25" t="inlineStr">
        <is>
          <t>Görev #1040</t>
        </is>
      </c>
      <c r="C41" s="25" t="inlineStr">
        <is>
          <t>Design</t>
        </is>
      </c>
      <c r="D41" s="25" t="inlineStr">
        <is>
          <t>Ben</t>
        </is>
      </c>
      <c r="E41" s="25" t="inlineStr">
        <is>
          <t>Kritisch</t>
        </is>
      </c>
      <c r="F41" s="25" t="inlineStr">
        <is>
          <t>In Bearbeitung</t>
        </is>
      </c>
      <c r="G41" s="26" t="n">
        <v>45754</v>
      </c>
      <c r="H41" s="26" t="n">
        <v>45783</v>
      </c>
      <c r="I41" s="27" t="n">
        <v>0.31</v>
      </c>
    </row>
    <row r="42">
      <c r="A42" s="25" t="n">
        <v>1041</v>
      </c>
      <c r="B42" s="25" t="inlineStr">
        <is>
          <t>Görev #1041</t>
        </is>
      </c>
      <c r="C42" s="25" t="inlineStr">
        <is>
          <t>Test</t>
        </is>
      </c>
      <c r="D42" s="25" t="inlineStr">
        <is>
          <t>David</t>
        </is>
      </c>
      <c r="E42" s="25" t="inlineStr">
        <is>
          <t>Mittel</t>
        </is>
      </c>
      <c r="F42" s="25" t="inlineStr">
        <is>
          <t>Offen</t>
        </is>
      </c>
      <c r="G42" s="26" t="n">
        <v>45807</v>
      </c>
      <c r="H42" s="26" t="n">
        <v>45839</v>
      </c>
      <c r="I42" s="27" t="n">
        <v>0</v>
      </c>
    </row>
    <row r="43">
      <c r="A43" s="25" t="n">
        <v>1042</v>
      </c>
      <c r="B43" s="25" t="inlineStr">
        <is>
          <t>Görev #1042</t>
        </is>
      </c>
      <c r="C43" s="25" t="inlineStr">
        <is>
          <t>Design</t>
        </is>
      </c>
      <c r="D43" s="25" t="inlineStr">
        <is>
          <t>David</t>
        </is>
      </c>
      <c r="E43" s="25" t="inlineStr">
        <is>
          <t>Hoch</t>
        </is>
      </c>
      <c r="F43" s="25" t="inlineStr">
        <is>
          <t>Erledigt</t>
        </is>
      </c>
      <c r="G43" s="26" t="n">
        <v>45666</v>
      </c>
      <c r="H43" s="26" t="n">
        <v>45671</v>
      </c>
      <c r="I43" s="27" t="n">
        <v>1</v>
      </c>
    </row>
    <row r="44">
      <c r="A44" s="25" t="n">
        <v>1043</v>
      </c>
      <c r="B44" s="25" t="inlineStr">
        <is>
          <t>Görev #1043</t>
        </is>
      </c>
      <c r="C44" s="25" t="inlineStr">
        <is>
          <t>Entwicklung</t>
        </is>
      </c>
      <c r="D44" s="25" t="inlineStr">
        <is>
          <t>Eva</t>
        </is>
      </c>
      <c r="E44" s="25" t="inlineStr">
        <is>
          <t>Mittel</t>
        </is>
      </c>
      <c r="F44" s="25" t="inlineStr">
        <is>
          <t>Offen</t>
        </is>
      </c>
      <c r="G44" s="26" t="n">
        <v>45809</v>
      </c>
      <c r="H44" s="26" t="n">
        <v>45820</v>
      </c>
      <c r="I44" s="27" t="n">
        <v>0</v>
      </c>
    </row>
    <row r="45">
      <c r="A45" s="25" t="n">
        <v>1044</v>
      </c>
      <c r="B45" s="25" t="inlineStr">
        <is>
          <t>Görev #1044</t>
        </is>
      </c>
      <c r="C45" s="25" t="inlineStr">
        <is>
          <t>Design</t>
        </is>
      </c>
      <c r="D45" s="25" t="inlineStr">
        <is>
          <t>David</t>
        </is>
      </c>
      <c r="E45" s="25" t="inlineStr">
        <is>
          <t>Hoch</t>
        </is>
      </c>
      <c r="F45" s="25" t="inlineStr">
        <is>
          <t>Erledigt</t>
        </is>
      </c>
      <c r="G45" s="26" t="n">
        <v>45673</v>
      </c>
      <c r="H45" s="26" t="n">
        <v>45689</v>
      </c>
      <c r="I45" s="27" t="n">
        <v>1</v>
      </c>
    </row>
    <row r="46">
      <c r="A46" s="25" t="n">
        <v>1045</v>
      </c>
      <c r="B46" s="25" t="inlineStr">
        <is>
          <t>Görev #1045</t>
        </is>
      </c>
      <c r="C46" s="25" t="inlineStr">
        <is>
          <t>Test</t>
        </is>
      </c>
      <c r="D46" s="25" t="inlineStr">
        <is>
          <t>Felix</t>
        </is>
      </c>
      <c r="E46" s="25" t="inlineStr">
        <is>
          <t>Hoch</t>
        </is>
      </c>
      <c r="F46" s="25" t="inlineStr">
        <is>
          <t>Offen</t>
        </is>
      </c>
      <c r="G46" s="26" t="n">
        <v>45795</v>
      </c>
      <c r="H46" s="26" t="n">
        <v>45799</v>
      </c>
      <c r="I46" s="27" t="n">
        <v>0</v>
      </c>
    </row>
    <row r="47">
      <c r="A47" s="25" t="n">
        <v>1046</v>
      </c>
      <c r="B47" s="25" t="inlineStr">
        <is>
          <t>Görev #1046</t>
        </is>
      </c>
      <c r="C47" s="25" t="inlineStr">
        <is>
          <t>Test</t>
        </is>
      </c>
      <c r="D47" s="25" t="inlineStr">
        <is>
          <t>Felix</t>
        </is>
      </c>
      <c r="E47" s="25" t="inlineStr">
        <is>
          <t>Niedrig</t>
        </is>
      </c>
      <c r="F47" s="25" t="inlineStr">
        <is>
          <t>Erledigt</t>
        </is>
      </c>
      <c r="G47" s="26" t="n">
        <v>45698</v>
      </c>
      <c r="H47" s="26" t="n">
        <v>45704</v>
      </c>
      <c r="I47" s="27" t="n">
        <v>1</v>
      </c>
    </row>
    <row r="48">
      <c r="A48" s="25" t="n">
        <v>1047</v>
      </c>
      <c r="B48" s="25" t="inlineStr">
        <is>
          <t>Görev #1047</t>
        </is>
      </c>
      <c r="C48" s="25" t="inlineStr">
        <is>
          <t>Test</t>
        </is>
      </c>
      <c r="D48" s="25" t="inlineStr">
        <is>
          <t>David</t>
        </is>
      </c>
      <c r="E48" s="25" t="inlineStr">
        <is>
          <t>Kritisch</t>
        </is>
      </c>
      <c r="F48" s="25" t="inlineStr">
        <is>
          <t>In Bearbeitung</t>
        </is>
      </c>
      <c r="G48" s="26" t="n">
        <v>45783</v>
      </c>
      <c r="H48" s="26" t="n">
        <v>45787</v>
      </c>
      <c r="I48" s="27" t="n">
        <v>0.63</v>
      </c>
    </row>
    <row r="49">
      <c r="A49" s="25" t="n">
        <v>1048</v>
      </c>
      <c r="B49" s="25" t="inlineStr">
        <is>
          <t>Görev #1048</t>
        </is>
      </c>
      <c r="C49" s="25" t="inlineStr">
        <is>
          <t>Design</t>
        </is>
      </c>
      <c r="D49" s="25" t="inlineStr">
        <is>
          <t>Eva</t>
        </is>
      </c>
      <c r="E49" s="25" t="inlineStr">
        <is>
          <t>Hoch</t>
        </is>
      </c>
      <c r="F49" s="25" t="inlineStr">
        <is>
          <t>In Bearbeitung</t>
        </is>
      </c>
      <c r="G49" s="26" t="n">
        <v>45853</v>
      </c>
      <c r="H49" s="26" t="n">
        <v>45877</v>
      </c>
      <c r="I49" s="27" t="n">
        <v>0.66</v>
      </c>
    </row>
    <row r="50">
      <c r="A50" s="25" t="n">
        <v>1049</v>
      </c>
      <c r="B50" s="25" t="inlineStr">
        <is>
          <t>Görev #1049</t>
        </is>
      </c>
      <c r="C50" s="25" t="inlineStr">
        <is>
          <t>Entwicklung</t>
        </is>
      </c>
      <c r="D50" s="25" t="inlineStr">
        <is>
          <t>Eva</t>
        </is>
      </c>
      <c r="E50" s="25" t="inlineStr">
        <is>
          <t>Hoch</t>
        </is>
      </c>
      <c r="F50" s="25" t="inlineStr">
        <is>
          <t>In Bearbeitung</t>
        </is>
      </c>
      <c r="G50" s="26" t="n">
        <v>45789</v>
      </c>
      <c r="H50" s="26" t="n">
        <v>45792</v>
      </c>
      <c r="I50" s="27" t="n">
        <v>0.27</v>
      </c>
    </row>
    <row r="51">
      <c r="A51" s="25" t="n">
        <v>1050</v>
      </c>
      <c r="B51" s="25" t="inlineStr">
        <is>
          <t>Görev #1050</t>
        </is>
      </c>
      <c r="C51" s="25" t="inlineStr">
        <is>
          <t>Rollout</t>
        </is>
      </c>
      <c r="D51" s="25" t="inlineStr">
        <is>
          <t>David</t>
        </is>
      </c>
      <c r="E51" s="25" t="inlineStr">
        <is>
          <t>Hoch</t>
        </is>
      </c>
      <c r="F51" s="25" t="inlineStr">
        <is>
          <t>Erledigt</t>
        </is>
      </c>
      <c r="G51" s="26" t="n">
        <v>45833</v>
      </c>
      <c r="H51" s="26" t="n">
        <v>45858</v>
      </c>
      <c r="I51" s="27" t="n">
        <v>1</v>
      </c>
    </row>
    <row r="52">
      <c r="A52" s="25" t="n">
        <v>1051</v>
      </c>
      <c r="B52" s="25" t="inlineStr">
        <is>
          <t>Görev #1051</t>
        </is>
      </c>
      <c r="C52" s="25" t="inlineStr">
        <is>
          <t>Test</t>
        </is>
      </c>
      <c r="D52" s="25" t="inlineStr">
        <is>
          <t>Felix</t>
        </is>
      </c>
      <c r="E52" s="25" t="inlineStr">
        <is>
          <t>Mittel</t>
        </is>
      </c>
      <c r="F52" s="25" t="inlineStr">
        <is>
          <t>Offen</t>
        </is>
      </c>
      <c r="G52" s="26" t="n">
        <v>45841</v>
      </c>
      <c r="H52" s="26" t="n">
        <v>45852</v>
      </c>
      <c r="I52" s="27" t="n">
        <v>0</v>
      </c>
    </row>
    <row r="53">
      <c r="A53" s="25" t="n">
        <v>1052</v>
      </c>
      <c r="B53" s="25" t="inlineStr">
        <is>
          <t>Görev #1052</t>
        </is>
      </c>
      <c r="C53" s="25" t="inlineStr">
        <is>
          <t>Konzept</t>
        </is>
      </c>
      <c r="D53" s="25" t="inlineStr">
        <is>
          <t>Ben</t>
        </is>
      </c>
      <c r="E53" s="25" t="inlineStr">
        <is>
          <t>Hoch</t>
        </is>
      </c>
      <c r="F53" s="25" t="inlineStr">
        <is>
          <t>Offen</t>
        </is>
      </c>
      <c r="G53" s="26" t="n">
        <v>45823</v>
      </c>
      <c r="H53" s="26" t="n">
        <v>45835</v>
      </c>
      <c r="I53" s="27" t="n">
        <v>0</v>
      </c>
    </row>
    <row r="54">
      <c r="A54" s="25" t="n">
        <v>1053</v>
      </c>
      <c r="B54" s="25" t="inlineStr">
        <is>
          <t>Görev #1053</t>
        </is>
      </c>
      <c r="C54" s="25" t="inlineStr">
        <is>
          <t>Entwicklung</t>
        </is>
      </c>
      <c r="D54" s="25" t="inlineStr">
        <is>
          <t>Eva</t>
        </is>
      </c>
      <c r="E54" s="25" t="inlineStr">
        <is>
          <t>Niedrig</t>
        </is>
      </c>
      <c r="F54" s="25" t="inlineStr">
        <is>
          <t>In Bearbeitung</t>
        </is>
      </c>
      <c r="G54" s="26" t="n">
        <v>45750</v>
      </c>
      <c r="H54" s="26" t="n">
        <v>45777</v>
      </c>
      <c r="I54" s="27" t="n">
        <v>0.6</v>
      </c>
    </row>
    <row r="55">
      <c r="A55" s="25" t="n">
        <v>1054</v>
      </c>
      <c r="B55" s="25" t="inlineStr">
        <is>
          <t>Görev #1054</t>
        </is>
      </c>
      <c r="C55" s="25" t="inlineStr">
        <is>
          <t>Entwicklung</t>
        </is>
      </c>
      <c r="D55" s="25" t="inlineStr">
        <is>
          <t>Eva</t>
        </is>
      </c>
      <c r="E55" s="25" t="inlineStr">
        <is>
          <t>Hoch</t>
        </is>
      </c>
      <c r="F55" s="25" t="inlineStr">
        <is>
          <t>Offen</t>
        </is>
      </c>
      <c r="G55" s="26" t="n">
        <v>45772</v>
      </c>
      <c r="H55" s="26" t="n">
        <v>45792</v>
      </c>
      <c r="I55" s="27" t="n">
        <v>0</v>
      </c>
    </row>
    <row r="56">
      <c r="A56" s="25" t="n">
        <v>1055</v>
      </c>
      <c r="B56" s="25" t="inlineStr">
        <is>
          <t>Görev #1055</t>
        </is>
      </c>
      <c r="C56" s="25" t="inlineStr">
        <is>
          <t>Design</t>
        </is>
      </c>
      <c r="D56" s="25" t="inlineStr">
        <is>
          <t>Felix</t>
        </is>
      </c>
      <c r="E56" s="25" t="inlineStr">
        <is>
          <t>Niedrig</t>
        </is>
      </c>
      <c r="F56" s="25" t="inlineStr">
        <is>
          <t>Offen</t>
        </is>
      </c>
      <c r="G56" s="26" t="n">
        <v>45742</v>
      </c>
      <c r="H56" s="26" t="n">
        <v>45769</v>
      </c>
      <c r="I56" s="27" t="n">
        <v>0</v>
      </c>
    </row>
    <row r="57">
      <c r="A57" s="25" t="n">
        <v>1056</v>
      </c>
      <c r="B57" s="25" t="inlineStr">
        <is>
          <t>Görev #1056</t>
        </is>
      </c>
      <c r="C57" s="25" t="inlineStr">
        <is>
          <t>Entwicklung</t>
        </is>
      </c>
      <c r="D57" s="25" t="inlineStr">
        <is>
          <t>David</t>
        </is>
      </c>
      <c r="E57" s="25" t="inlineStr">
        <is>
          <t>Kritisch</t>
        </is>
      </c>
      <c r="F57" s="25" t="inlineStr">
        <is>
          <t>In Bearbeitung</t>
        </is>
      </c>
      <c r="G57" s="26" t="n">
        <v>45859</v>
      </c>
      <c r="H57" s="26" t="n">
        <v>45863</v>
      </c>
      <c r="I57" s="27" t="n">
        <v>0.89</v>
      </c>
    </row>
    <row r="58">
      <c r="A58" s="25" t="n">
        <v>1057</v>
      </c>
      <c r="B58" s="25" t="inlineStr">
        <is>
          <t>Görev #1057</t>
        </is>
      </c>
      <c r="C58" s="25" t="inlineStr">
        <is>
          <t>Entwicklung</t>
        </is>
      </c>
      <c r="D58" s="25" t="inlineStr">
        <is>
          <t>David</t>
        </is>
      </c>
      <c r="E58" s="25" t="inlineStr">
        <is>
          <t>Hoch</t>
        </is>
      </c>
      <c r="F58" s="25" t="inlineStr">
        <is>
          <t>Erledigt</t>
        </is>
      </c>
      <c r="G58" s="26" t="n">
        <v>45674</v>
      </c>
      <c r="H58" s="26" t="n">
        <v>45682</v>
      </c>
      <c r="I58" s="27" t="n">
        <v>1</v>
      </c>
    </row>
    <row r="59">
      <c r="A59" s="25" t="n">
        <v>1058</v>
      </c>
      <c r="B59" s="25" t="inlineStr">
        <is>
          <t>Görev #1058</t>
        </is>
      </c>
      <c r="C59" s="25" t="inlineStr">
        <is>
          <t>Design</t>
        </is>
      </c>
      <c r="D59" s="25" t="inlineStr">
        <is>
          <t>Anna</t>
        </is>
      </c>
      <c r="E59" s="25" t="inlineStr">
        <is>
          <t>Niedrig</t>
        </is>
      </c>
      <c r="F59" s="25" t="inlineStr">
        <is>
          <t>In Bearbeitung</t>
        </is>
      </c>
      <c r="G59" s="26" t="n">
        <v>45735</v>
      </c>
      <c r="H59" s="26" t="n">
        <v>45751</v>
      </c>
      <c r="I59" s="27" t="n">
        <v>0.5</v>
      </c>
    </row>
    <row r="60">
      <c r="A60" s="25" t="n">
        <v>1059</v>
      </c>
      <c r="B60" s="25" t="inlineStr">
        <is>
          <t>Görev #1059</t>
        </is>
      </c>
      <c r="C60" s="25" t="inlineStr">
        <is>
          <t>Entwicklung</t>
        </is>
      </c>
      <c r="D60" s="25" t="inlineStr">
        <is>
          <t>Anna</t>
        </is>
      </c>
      <c r="E60" s="25" t="inlineStr">
        <is>
          <t>Mittel</t>
        </is>
      </c>
      <c r="F60" s="25" t="inlineStr">
        <is>
          <t>Erledigt</t>
        </is>
      </c>
      <c r="G60" s="26" t="n">
        <v>45681</v>
      </c>
      <c r="H60" s="26" t="n">
        <v>45691</v>
      </c>
      <c r="I60" s="27" t="n">
        <v>1</v>
      </c>
    </row>
    <row r="61">
      <c r="A61" s="25" t="n">
        <v>1060</v>
      </c>
      <c r="B61" s="25" t="inlineStr">
        <is>
          <t>Görev #1060</t>
        </is>
      </c>
      <c r="C61" s="25" t="inlineStr">
        <is>
          <t>Entwicklung</t>
        </is>
      </c>
      <c r="D61" s="25" t="inlineStr">
        <is>
          <t>Anna</t>
        </is>
      </c>
      <c r="E61" s="25" t="inlineStr">
        <is>
          <t>Hoch</t>
        </is>
      </c>
      <c r="F61" s="25" t="inlineStr">
        <is>
          <t>Wartend</t>
        </is>
      </c>
      <c r="G61" s="26" t="n">
        <v>45739</v>
      </c>
      <c r="H61" s="26" t="n">
        <v>45752</v>
      </c>
      <c r="I61" s="27" t="n">
        <v>0.89</v>
      </c>
    </row>
    <row r="62">
      <c r="A62" s="25" t="n">
        <v>1061</v>
      </c>
      <c r="B62" s="25" t="inlineStr">
        <is>
          <t>Görev #1061</t>
        </is>
      </c>
      <c r="C62" s="25" t="inlineStr">
        <is>
          <t>Konzept</t>
        </is>
      </c>
      <c r="D62" s="25" t="inlineStr">
        <is>
          <t>Ben</t>
        </is>
      </c>
      <c r="E62" s="25" t="inlineStr">
        <is>
          <t>Niedrig</t>
        </is>
      </c>
      <c r="F62" s="25" t="inlineStr">
        <is>
          <t>In Bearbeitung</t>
        </is>
      </c>
      <c r="G62" s="26" t="n">
        <v>45803</v>
      </c>
      <c r="H62" s="26" t="n">
        <v>45817</v>
      </c>
      <c r="I62" s="27" t="n">
        <v>0.66</v>
      </c>
    </row>
    <row r="63">
      <c r="A63" s="25" t="n">
        <v>1062</v>
      </c>
      <c r="B63" s="25" t="inlineStr">
        <is>
          <t>Görev #1062</t>
        </is>
      </c>
      <c r="C63" s="25" t="inlineStr">
        <is>
          <t>Test</t>
        </is>
      </c>
      <c r="D63" s="25" t="inlineStr">
        <is>
          <t>Felix</t>
        </is>
      </c>
      <c r="E63" s="25" t="inlineStr">
        <is>
          <t>Niedrig</t>
        </is>
      </c>
      <c r="F63" s="25" t="inlineStr">
        <is>
          <t>In Bearbeitung</t>
        </is>
      </c>
      <c r="G63" s="26" t="n">
        <v>45790</v>
      </c>
      <c r="H63" s="26" t="n">
        <v>45802</v>
      </c>
      <c r="I63" s="27" t="n">
        <v>0.28</v>
      </c>
    </row>
    <row r="64">
      <c r="A64" s="25" t="n">
        <v>1063</v>
      </c>
      <c r="B64" s="25" t="inlineStr">
        <is>
          <t>Görev #1063</t>
        </is>
      </c>
      <c r="C64" s="25" t="inlineStr">
        <is>
          <t>Design</t>
        </is>
      </c>
      <c r="D64" s="25" t="inlineStr">
        <is>
          <t>Anna</t>
        </is>
      </c>
      <c r="E64" s="25" t="inlineStr">
        <is>
          <t>Hoch</t>
        </is>
      </c>
      <c r="F64" s="25" t="inlineStr">
        <is>
          <t>In Bearbeitung</t>
        </is>
      </c>
      <c r="G64" s="26" t="n">
        <v>45859</v>
      </c>
      <c r="H64" s="26" t="n">
        <v>45873</v>
      </c>
      <c r="I64" s="27" t="n">
        <v>0.26</v>
      </c>
    </row>
    <row r="65">
      <c r="A65" s="25" t="n">
        <v>1064</v>
      </c>
      <c r="B65" s="25" t="inlineStr">
        <is>
          <t>Görev #1064</t>
        </is>
      </c>
      <c r="C65" s="25" t="inlineStr">
        <is>
          <t>Test</t>
        </is>
      </c>
      <c r="D65" s="25" t="inlineStr">
        <is>
          <t>Clara</t>
        </is>
      </c>
      <c r="E65" s="25" t="inlineStr">
        <is>
          <t>Mittel</t>
        </is>
      </c>
      <c r="F65" s="25" t="inlineStr">
        <is>
          <t>In Bearbeitung</t>
        </is>
      </c>
      <c r="G65" s="26" t="n">
        <v>45731</v>
      </c>
      <c r="H65" s="26" t="n">
        <v>45760</v>
      </c>
      <c r="I65" s="27" t="n">
        <v>0.83</v>
      </c>
    </row>
    <row r="66">
      <c r="A66" s="25" t="n">
        <v>1065</v>
      </c>
      <c r="B66" s="25" t="inlineStr">
        <is>
          <t>Görev #1065</t>
        </is>
      </c>
      <c r="C66" s="25" t="inlineStr">
        <is>
          <t>Design</t>
        </is>
      </c>
      <c r="D66" s="25" t="inlineStr">
        <is>
          <t>Felix</t>
        </is>
      </c>
      <c r="E66" s="25" t="inlineStr">
        <is>
          <t>Mittel</t>
        </is>
      </c>
      <c r="F66" s="25" t="inlineStr">
        <is>
          <t>Erledigt</t>
        </is>
      </c>
      <c r="G66" s="26" t="n">
        <v>45680</v>
      </c>
      <c r="H66" s="26" t="n">
        <v>45693</v>
      </c>
      <c r="I66" s="27" t="n">
        <v>1</v>
      </c>
    </row>
    <row r="67">
      <c r="A67" s="25" t="n">
        <v>1066</v>
      </c>
      <c r="B67" s="25" t="inlineStr">
        <is>
          <t>Görev #1066</t>
        </is>
      </c>
      <c r="C67" s="25" t="inlineStr">
        <is>
          <t>Konzept</t>
        </is>
      </c>
      <c r="D67" s="25" t="inlineStr">
        <is>
          <t>Anna</t>
        </is>
      </c>
      <c r="E67" s="25" t="inlineStr">
        <is>
          <t>Kritisch</t>
        </is>
      </c>
      <c r="F67" s="25" t="inlineStr">
        <is>
          <t>In Bearbeitung</t>
        </is>
      </c>
      <c r="G67" s="26" t="n">
        <v>45865</v>
      </c>
      <c r="H67" s="26" t="n">
        <v>45882</v>
      </c>
      <c r="I67" s="27" t="n">
        <v>0.64</v>
      </c>
    </row>
    <row r="68">
      <c r="A68" s="25" t="n">
        <v>1067</v>
      </c>
      <c r="B68" s="25" t="inlineStr">
        <is>
          <t>Görev #1067</t>
        </is>
      </c>
      <c r="C68" s="25" t="inlineStr">
        <is>
          <t>Konzept</t>
        </is>
      </c>
      <c r="D68" s="25" t="inlineStr">
        <is>
          <t>David</t>
        </is>
      </c>
      <c r="E68" s="25" t="inlineStr">
        <is>
          <t>Mittel</t>
        </is>
      </c>
      <c r="F68" s="25" t="inlineStr">
        <is>
          <t>Offen</t>
        </is>
      </c>
      <c r="G68" s="26" t="n">
        <v>45839</v>
      </c>
      <c r="H68" s="26" t="n">
        <v>45868</v>
      </c>
      <c r="I68" s="27" t="n">
        <v>0</v>
      </c>
    </row>
    <row r="69">
      <c r="A69" s="25" t="n">
        <v>1068</v>
      </c>
      <c r="B69" s="25" t="inlineStr">
        <is>
          <t>Görev #1068</t>
        </is>
      </c>
      <c r="C69" s="25" t="inlineStr">
        <is>
          <t>Konzept</t>
        </is>
      </c>
      <c r="D69" s="25" t="inlineStr">
        <is>
          <t>David</t>
        </is>
      </c>
      <c r="E69" s="25" t="inlineStr">
        <is>
          <t>Mittel</t>
        </is>
      </c>
      <c r="F69" s="25" t="inlineStr">
        <is>
          <t>In Bearbeitung</t>
        </is>
      </c>
      <c r="G69" s="26" t="n">
        <v>45752</v>
      </c>
      <c r="H69" s="26" t="n">
        <v>45762</v>
      </c>
      <c r="I69" s="27" t="n">
        <v>0.2</v>
      </c>
    </row>
    <row r="70">
      <c r="A70" s="25" t="n">
        <v>1069</v>
      </c>
      <c r="B70" s="25" t="inlineStr">
        <is>
          <t>Görev #1069</t>
        </is>
      </c>
      <c r="C70" s="25" t="inlineStr">
        <is>
          <t>Test</t>
        </is>
      </c>
      <c r="D70" s="25" t="inlineStr">
        <is>
          <t>Anna</t>
        </is>
      </c>
      <c r="E70" s="25" t="inlineStr">
        <is>
          <t>Hoch</t>
        </is>
      </c>
      <c r="F70" s="25" t="inlineStr">
        <is>
          <t>Erledigt</t>
        </is>
      </c>
      <c r="G70" s="26" t="n">
        <v>45868</v>
      </c>
      <c r="H70" s="26" t="n">
        <v>45888</v>
      </c>
      <c r="I70" s="27" t="n">
        <v>1</v>
      </c>
    </row>
    <row r="71">
      <c r="A71" s="25" t="n">
        <v>1070</v>
      </c>
      <c r="B71" s="25" t="inlineStr">
        <is>
          <t>Görev #1070</t>
        </is>
      </c>
      <c r="C71" s="25" t="inlineStr">
        <is>
          <t>Entwicklung</t>
        </is>
      </c>
      <c r="D71" s="25" t="inlineStr">
        <is>
          <t>David</t>
        </is>
      </c>
      <c r="E71" s="25" t="inlineStr">
        <is>
          <t>Kritisch</t>
        </is>
      </c>
      <c r="F71" s="25" t="inlineStr">
        <is>
          <t>Erledigt</t>
        </is>
      </c>
      <c r="G71" s="26" t="n">
        <v>45820</v>
      </c>
      <c r="H71" s="26" t="n">
        <v>45831</v>
      </c>
      <c r="I71" s="27" t="n">
        <v>1</v>
      </c>
    </row>
    <row r="72">
      <c r="A72" s="25" t="n">
        <v>1071</v>
      </c>
      <c r="B72" s="25" t="inlineStr">
        <is>
          <t>Görev #1071</t>
        </is>
      </c>
      <c r="C72" s="25" t="inlineStr">
        <is>
          <t>Design</t>
        </is>
      </c>
      <c r="D72" s="25" t="inlineStr">
        <is>
          <t>Ben</t>
        </is>
      </c>
      <c r="E72" s="25" t="inlineStr">
        <is>
          <t>Mittel</t>
        </is>
      </c>
      <c r="F72" s="25" t="inlineStr">
        <is>
          <t>In Bearbeitung</t>
        </is>
      </c>
      <c r="G72" s="26" t="n">
        <v>45750</v>
      </c>
      <c r="H72" s="26" t="n">
        <v>45776</v>
      </c>
      <c r="I72" s="27" t="n">
        <v>0.43</v>
      </c>
    </row>
    <row r="73">
      <c r="A73" s="25" t="n">
        <v>1072</v>
      </c>
      <c r="B73" s="25" t="inlineStr">
        <is>
          <t>Görev #1072</t>
        </is>
      </c>
      <c r="C73" s="25" t="inlineStr">
        <is>
          <t>Design</t>
        </is>
      </c>
      <c r="D73" s="25" t="inlineStr">
        <is>
          <t>Ben</t>
        </is>
      </c>
      <c r="E73" s="25" t="inlineStr">
        <is>
          <t>Niedrig</t>
        </is>
      </c>
      <c r="F73" s="25" t="inlineStr">
        <is>
          <t>Erledigt</t>
        </is>
      </c>
      <c r="G73" s="26" t="n">
        <v>45803</v>
      </c>
      <c r="H73" s="26" t="n">
        <v>45816</v>
      </c>
      <c r="I73" s="27" t="n">
        <v>1</v>
      </c>
    </row>
    <row r="74">
      <c r="A74" s="25" t="n">
        <v>1073</v>
      </c>
      <c r="B74" s="25" t="inlineStr">
        <is>
          <t>Görev #1073</t>
        </is>
      </c>
      <c r="C74" s="25" t="inlineStr">
        <is>
          <t>Entwicklung</t>
        </is>
      </c>
      <c r="D74" s="25" t="inlineStr">
        <is>
          <t>Anna</t>
        </is>
      </c>
      <c r="E74" s="25" t="inlineStr">
        <is>
          <t>Hoch</t>
        </is>
      </c>
      <c r="F74" s="25" t="inlineStr">
        <is>
          <t>Wartend</t>
        </is>
      </c>
      <c r="G74" s="26" t="n">
        <v>45856</v>
      </c>
      <c r="H74" s="26" t="n">
        <v>45866</v>
      </c>
      <c r="I74" s="27" t="n">
        <v>0.54</v>
      </c>
    </row>
    <row r="75">
      <c r="A75" s="25" t="n">
        <v>1074</v>
      </c>
      <c r="B75" s="25" t="inlineStr">
        <is>
          <t>Görev #1074</t>
        </is>
      </c>
      <c r="C75" s="25" t="inlineStr">
        <is>
          <t>Entwicklung</t>
        </is>
      </c>
      <c r="D75" s="25" t="inlineStr">
        <is>
          <t>Ben</t>
        </is>
      </c>
      <c r="E75" s="25" t="inlineStr">
        <is>
          <t>Hoch</t>
        </is>
      </c>
      <c r="F75" s="25" t="inlineStr">
        <is>
          <t>In Bearbeitung</t>
        </is>
      </c>
      <c r="G75" s="26" t="n">
        <v>45664</v>
      </c>
      <c r="H75" s="26" t="n">
        <v>45692</v>
      </c>
      <c r="I75" s="27" t="n">
        <v>0.75</v>
      </c>
    </row>
    <row r="76">
      <c r="A76" s="25" t="n">
        <v>1075</v>
      </c>
      <c r="B76" s="25" t="inlineStr">
        <is>
          <t>Görev #1075</t>
        </is>
      </c>
      <c r="C76" s="25" t="inlineStr">
        <is>
          <t>Design</t>
        </is>
      </c>
      <c r="D76" s="25" t="inlineStr">
        <is>
          <t>David</t>
        </is>
      </c>
      <c r="E76" s="25" t="inlineStr">
        <is>
          <t>Mittel</t>
        </is>
      </c>
      <c r="F76" s="25" t="inlineStr">
        <is>
          <t>Offen</t>
        </is>
      </c>
      <c r="G76" s="26" t="n">
        <v>45721</v>
      </c>
      <c r="H76" s="26" t="n">
        <v>45749</v>
      </c>
      <c r="I76" s="27" t="n">
        <v>0</v>
      </c>
    </row>
    <row r="77">
      <c r="A77" s="25" t="n">
        <v>1076</v>
      </c>
      <c r="B77" s="25" t="inlineStr">
        <is>
          <t>Görev #1076</t>
        </is>
      </c>
      <c r="C77" s="25" t="inlineStr">
        <is>
          <t>Konzept</t>
        </is>
      </c>
      <c r="D77" s="25" t="inlineStr">
        <is>
          <t>Eva</t>
        </is>
      </c>
      <c r="E77" s="25" t="inlineStr">
        <is>
          <t>Hoch</t>
        </is>
      </c>
      <c r="F77" s="25" t="inlineStr">
        <is>
          <t>Offen</t>
        </is>
      </c>
      <c r="G77" s="26" t="n">
        <v>45777</v>
      </c>
      <c r="H77" s="26" t="n">
        <v>45808</v>
      </c>
      <c r="I77" s="27" t="n">
        <v>0</v>
      </c>
    </row>
    <row r="78">
      <c r="A78" s="25" t="n">
        <v>1077</v>
      </c>
      <c r="B78" s="25" t="inlineStr">
        <is>
          <t>Görev #1077</t>
        </is>
      </c>
      <c r="C78" s="25" t="inlineStr">
        <is>
          <t>Konzept</t>
        </is>
      </c>
      <c r="D78" s="25" t="inlineStr">
        <is>
          <t>Eva</t>
        </is>
      </c>
      <c r="E78" s="25" t="inlineStr">
        <is>
          <t>Hoch</t>
        </is>
      </c>
      <c r="F78" s="25" t="inlineStr">
        <is>
          <t>Erledigt</t>
        </is>
      </c>
      <c r="G78" s="26" t="n">
        <v>45858</v>
      </c>
      <c r="H78" s="26" t="n">
        <v>45863</v>
      </c>
      <c r="I78" s="27" t="n">
        <v>1</v>
      </c>
    </row>
    <row r="79">
      <c r="A79" s="25" t="n">
        <v>1078</v>
      </c>
      <c r="B79" s="25" t="inlineStr">
        <is>
          <t>Görev #1078</t>
        </is>
      </c>
      <c r="C79" s="25" t="inlineStr">
        <is>
          <t>Entwicklung</t>
        </is>
      </c>
      <c r="D79" s="25" t="inlineStr">
        <is>
          <t>Ben</t>
        </is>
      </c>
      <c r="E79" s="25" t="inlineStr">
        <is>
          <t>Niedrig</t>
        </is>
      </c>
      <c r="F79" s="25" t="inlineStr">
        <is>
          <t>Erledigt</t>
        </is>
      </c>
      <c r="G79" s="26" t="n">
        <v>45670</v>
      </c>
      <c r="H79" s="26" t="n">
        <v>45704</v>
      </c>
      <c r="I79" s="27" t="n">
        <v>1</v>
      </c>
    </row>
    <row r="80">
      <c r="A80" s="25" t="n">
        <v>1079</v>
      </c>
      <c r="B80" s="25" t="inlineStr">
        <is>
          <t>Görev #1079</t>
        </is>
      </c>
      <c r="C80" s="25" t="inlineStr">
        <is>
          <t>Design</t>
        </is>
      </c>
      <c r="D80" s="25" t="inlineStr">
        <is>
          <t>David</t>
        </is>
      </c>
      <c r="E80" s="25" t="inlineStr">
        <is>
          <t>Niedrig</t>
        </is>
      </c>
      <c r="F80" s="25" t="inlineStr">
        <is>
          <t>In Bearbeitung</t>
        </is>
      </c>
      <c r="G80" s="26" t="n">
        <v>45848</v>
      </c>
      <c r="H80" s="26" t="n">
        <v>45880</v>
      </c>
      <c r="I80" s="27" t="n">
        <v>0.48</v>
      </c>
    </row>
    <row r="81">
      <c r="A81" s="25" t="n">
        <v>1080</v>
      </c>
      <c r="B81" s="25" t="inlineStr">
        <is>
          <t>Görev #1080</t>
        </is>
      </c>
      <c r="C81" s="25" t="inlineStr">
        <is>
          <t>Entwicklung</t>
        </is>
      </c>
      <c r="D81" s="25" t="inlineStr">
        <is>
          <t>David</t>
        </is>
      </c>
      <c r="E81" s="25" t="inlineStr">
        <is>
          <t>Hoch</t>
        </is>
      </c>
      <c r="F81" s="25" t="inlineStr">
        <is>
          <t>In Bearbeitung</t>
        </is>
      </c>
      <c r="G81" s="26" t="n">
        <v>45804</v>
      </c>
      <c r="H81" s="26" t="n">
        <v>45832</v>
      </c>
      <c r="I81" s="27" t="n">
        <v>0.24</v>
      </c>
    </row>
  </sheetData>
  <autoFilter ref="A1:I8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25"/>
  <sheetViews>
    <sheetView showGridLines="0"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11" customWidth="1" min="4" max="4"/>
    <col width="11" customWidth="1" min="5" max="5"/>
    <col width="2" customWidth="1" min="6" max="6"/>
    <col width="11" customWidth="1" min="7" max="7"/>
    <col width="12" customWidth="1" min="8" max="8"/>
    <col width="11" customWidth="1" min="9" max="9"/>
    <col width="2" customWidth="1" min="10" max="10"/>
    <col width="11" customWidth="1" min="11" max="11"/>
    <col width="11" customWidth="1" min="12" max="12"/>
    <col width="2" customWidth="1" min="13" max="13"/>
    <col width="10" customWidth="1" min="14" max="14"/>
    <col width="12" customWidth="1" min="15" max="15"/>
    <col width="12" customWidth="1" min="16" max="16"/>
  </cols>
  <sheetData>
    <row r="1">
      <c r="A1" s="22" t="inlineStr">
        <is>
          <t>PHASE</t>
        </is>
      </c>
      <c r="B1" s="22" t="inlineStr">
        <is>
          <t>OFFEN</t>
        </is>
      </c>
      <c r="C1" s="22" t="inlineStr">
        <is>
          <t>IN BEARBEITUNG</t>
        </is>
      </c>
      <c r="D1" s="22" t="inlineStr">
        <is>
          <t>WARTEND</t>
        </is>
      </c>
      <c r="E1" s="22" t="inlineStr">
        <is>
          <t>ERLEDIGT</t>
        </is>
      </c>
      <c r="G1" s="22" t="inlineStr">
        <is>
          <t>VERANTWORTLICH</t>
        </is>
      </c>
      <c r="H1" s="22" t="inlineStr">
        <is>
          <t>GESAMT</t>
        </is>
      </c>
      <c r="I1" s="22" t="inlineStr">
        <is>
          <t>ERLEDIGT</t>
        </is>
      </c>
      <c r="K1" s="22" t="inlineStr">
        <is>
          <t>PRIORITÄT</t>
        </is>
      </c>
      <c r="L1" s="22" t="inlineStr">
        <is>
          <t>AUFGABEN</t>
        </is>
      </c>
      <c r="N1" s="22" t="inlineStr">
        <is>
          <t>MONAT</t>
        </is>
      </c>
      <c r="O1" s="22" t="inlineStr">
        <is>
          <t>ERLEDIGT</t>
        </is>
      </c>
    </row>
    <row r="2">
      <c r="A2" s="28" t="inlineStr">
        <is>
          <t>Konzept</t>
        </is>
      </c>
      <c r="B2" s="29">
        <f>COUNTIFS('Daten'!$C$2:$C$5000,$A2,'Daten'!$F$2:$F$5000,"Offen")</f>
        <v/>
      </c>
      <c r="C2" s="29">
        <f>COUNTIFS('Daten'!$C$2:$C$5000,$A2,'Daten'!$F$2:$F$5000,"In Bearbeitung")</f>
        <v/>
      </c>
      <c r="D2" s="29">
        <f>COUNTIFS('Daten'!$C$2:$C$5000,$A2,'Daten'!$F$2:$F$5000,"Wartend")</f>
        <v/>
      </c>
      <c r="E2" s="29">
        <f>COUNTIFS('Daten'!$C$2:$C$5000,$A2,'Daten'!$F$2:$F$5000,"Erledigt")</f>
        <v/>
      </c>
      <c r="G2" s="25" t="inlineStr">
        <is>
          <t>Anna</t>
        </is>
      </c>
      <c r="H2" s="29">
        <f>COUNTIFS('Daten'!$D$2:$D$5000,$G2)</f>
        <v/>
      </c>
      <c r="I2" s="29">
        <f>COUNTIFS('Daten'!$D$2:$D$5000,$G2,'Daten'!$F$2:$F$5000,"Erledigt")</f>
        <v/>
      </c>
      <c r="K2" s="25" t="inlineStr">
        <is>
          <t>Niedrig</t>
        </is>
      </c>
      <c r="L2" s="29">
        <f>COUNTIFS('Daten'!$E$2:$E$5000,$K2)</f>
        <v/>
      </c>
      <c r="N2" s="28" t="inlineStr">
        <is>
          <t>Jan</t>
        </is>
      </c>
      <c r="O2" s="29">
        <f>COUNTIFS('Daten'!$H$2:$H$5000,"&gt;="&amp;$P2,'Daten'!$H$2:$H$5000,"&lt;="&amp;EOMONTH($P2,0),'Daten'!$F$2:$F$5000,"Erledigt")</f>
        <v/>
      </c>
      <c r="P2" s="30" t="n">
        <v>45658</v>
      </c>
    </row>
    <row r="3">
      <c r="A3" s="28" t="inlineStr">
        <is>
          <t>Design</t>
        </is>
      </c>
      <c r="B3" s="29">
        <f>COUNTIFS('Daten'!$C$2:$C$5000,$A3,'Daten'!$F$2:$F$5000,"Offen")</f>
        <v/>
      </c>
      <c r="C3" s="29">
        <f>COUNTIFS('Daten'!$C$2:$C$5000,$A3,'Daten'!$F$2:$F$5000,"In Bearbeitung")</f>
        <v/>
      </c>
      <c r="D3" s="29">
        <f>COUNTIFS('Daten'!$C$2:$C$5000,$A3,'Daten'!$F$2:$F$5000,"Wartend")</f>
        <v/>
      </c>
      <c r="E3" s="29">
        <f>COUNTIFS('Daten'!$C$2:$C$5000,$A3,'Daten'!$F$2:$F$5000,"Erledigt")</f>
        <v/>
      </c>
      <c r="G3" s="25" t="inlineStr">
        <is>
          <t>Ben</t>
        </is>
      </c>
      <c r="H3" s="29">
        <f>COUNTIFS('Daten'!$D$2:$D$5000,$G3)</f>
        <v/>
      </c>
      <c r="I3" s="29">
        <f>COUNTIFS('Daten'!$D$2:$D$5000,$G3,'Daten'!$F$2:$F$5000,"Erledigt")</f>
        <v/>
      </c>
      <c r="K3" s="25" t="inlineStr">
        <is>
          <t>Mittel</t>
        </is>
      </c>
      <c r="L3" s="29">
        <f>COUNTIFS('Daten'!$E$2:$E$5000,$K3)</f>
        <v/>
      </c>
      <c r="N3" s="28" t="inlineStr">
        <is>
          <t>Feb</t>
        </is>
      </c>
      <c r="O3" s="29">
        <f>COUNTIFS('Daten'!$H$2:$H$5000,"&gt;="&amp;$P3,'Daten'!$H$2:$H$5000,"&lt;="&amp;EOMONTH($P3,0),'Daten'!$F$2:$F$5000,"Erledigt")</f>
        <v/>
      </c>
      <c r="P3" s="30" t="n">
        <v>45689</v>
      </c>
    </row>
    <row r="4">
      <c r="A4" s="28" t="inlineStr">
        <is>
          <t>Entwicklung</t>
        </is>
      </c>
      <c r="B4" s="29">
        <f>COUNTIFS('Daten'!$C$2:$C$5000,$A4,'Daten'!$F$2:$F$5000,"Offen")</f>
        <v/>
      </c>
      <c r="C4" s="29">
        <f>COUNTIFS('Daten'!$C$2:$C$5000,$A4,'Daten'!$F$2:$F$5000,"In Bearbeitung")</f>
        <v/>
      </c>
      <c r="D4" s="29">
        <f>COUNTIFS('Daten'!$C$2:$C$5000,$A4,'Daten'!$F$2:$F$5000,"Wartend")</f>
        <v/>
      </c>
      <c r="E4" s="29">
        <f>COUNTIFS('Daten'!$C$2:$C$5000,$A4,'Daten'!$F$2:$F$5000,"Erledigt")</f>
        <v/>
      </c>
      <c r="G4" s="25" t="inlineStr">
        <is>
          <t>Clara</t>
        </is>
      </c>
      <c r="H4" s="29">
        <f>COUNTIFS('Daten'!$D$2:$D$5000,$G4)</f>
        <v/>
      </c>
      <c r="I4" s="29">
        <f>COUNTIFS('Daten'!$D$2:$D$5000,$G4,'Daten'!$F$2:$F$5000,"Erledigt")</f>
        <v/>
      </c>
      <c r="K4" s="25" t="inlineStr">
        <is>
          <t>Hoch</t>
        </is>
      </c>
      <c r="L4" s="29">
        <f>COUNTIFS('Daten'!$E$2:$E$5000,$K4)</f>
        <v/>
      </c>
      <c r="N4" s="28" t="inlineStr">
        <is>
          <t>Mär</t>
        </is>
      </c>
      <c r="O4" s="29">
        <f>COUNTIFS('Daten'!$H$2:$H$5000,"&gt;="&amp;$P4,'Daten'!$H$2:$H$5000,"&lt;="&amp;EOMONTH($P4,0),'Daten'!$F$2:$F$5000,"Erledigt")</f>
        <v/>
      </c>
      <c r="P4" s="30" t="n">
        <v>45717</v>
      </c>
    </row>
    <row r="5">
      <c r="A5" s="28" t="inlineStr">
        <is>
          <t>Test</t>
        </is>
      </c>
      <c r="B5" s="29">
        <f>COUNTIFS('Daten'!$C$2:$C$5000,$A5,'Daten'!$F$2:$F$5000,"Offen")</f>
        <v/>
      </c>
      <c r="C5" s="29">
        <f>COUNTIFS('Daten'!$C$2:$C$5000,$A5,'Daten'!$F$2:$F$5000,"In Bearbeitung")</f>
        <v/>
      </c>
      <c r="D5" s="29">
        <f>COUNTIFS('Daten'!$C$2:$C$5000,$A5,'Daten'!$F$2:$F$5000,"Wartend")</f>
        <v/>
      </c>
      <c r="E5" s="29">
        <f>COUNTIFS('Daten'!$C$2:$C$5000,$A5,'Daten'!$F$2:$F$5000,"Erledigt")</f>
        <v/>
      </c>
      <c r="G5" s="25" t="inlineStr">
        <is>
          <t>David</t>
        </is>
      </c>
      <c r="H5" s="29">
        <f>COUNTIFS('Daten'!$D$2:$D$5000,$G5)</f>
        <v/>
      </c>
      <c r="I5" s="29">
        <f>COUNTIFS('Daten'!$D$2:$D$5000,$G5,'Daten'!$F$2:$F$5000,"Erledigt")</f>
        <v/>
      </c>
      <c r="K5" s="25" t="inlineStr">
        <is>
          <t>Kritisch</t>
        </is>
      </c>
      <c r="L5" s="29">
        <f>COUNTIFS('Daten'!$E$2:$E$5000,$K5)</f>
        <v/>
      </c>
      <c r="N5" s="28" t="inlineStr">
        <is>
          <t>Apr</t>
        </is>
      </c>
      <c r="O5" s="29">
        <f>COUNTIFS('Daten'!$H$2:$H$5000,"&gt;="&amp;$P5,'Daten'!$H$2:$H$5000,"&lt;="&amp;EOMONTH($P5,0),'Daten'!$F$2:$F$5000,"Erledigt")</f>
        <v/>
      </c>
      <c r="P5" s="30" t="n">
        <v>45748</v>
      </c>
    </row>
    <row r="6">
      <c r="A6" s="28" t="inlineStr">
        <is>
          <t>Rollout</t>
        </is>
      </c>
      <c r="B6" s="29">
        <f>COUNTIFS('Daten'!$C$2:$C$5000,$A6,'Daten'!$F$2:$F$5000,"Offen")</f>
        <v/>
      </c>
      <c r="C6" s="29">
        <f>COUNTIFS('Daten'!$C$2:$C$5000,$A6,'Daten'!$F$2:$F$5000,"In Bearbeitung")</f>
        <v/>
      </c>
      <c r="D6" s="29">
        <f>COUNTIFS('Daten'!$C$2:$C$5000,$A6,'Daten'!$F$2:$F$5000,"Wartend")</f>
        <v/>
      </c>
      <c r="E6" s="29">
        <f>COUNTIFS('Daten'!$C$2:$C$5000,$A6,'Daten'!$F$2:$F$5000,"Erledigt")</f>
        <v/>
      </c>
      <c r="G6" s="25" t="inlineStr">
        <is>
          <t>Eva</t>
        </is>
      </c>
      <c r="H6" s="29">
        <f>COUNTIFS('Daten'!$D$2:$D$5000,$G6)</f>
        <v/>
      </c>
      <c r="I6" s="29">
        <f>COUNTIFS('Daten'!$D$2:$D$5000,$G6,'Daten'!$F$2:$F$5000,"Erledigt")</f>
        <v/>
      </c>
      <c r="N6" s="28" t="inlineStr">
        <is>
          <t>Mai</t>
        </is>
      </c>
      <c r="O6" s="29">
        <f>COUNTIFS('Daten'!$H$2:$H$5000,"&gt;="&amp;$P6,'Daten'!$H$2:$H$5000,"&lt;="&amp;EOMONTH($P6,0),'Daten'!$F$2:$F$5000,"Erledigt")</f>
        <v/>
      </c>
      <c r="P6" s="30" t="n">
        <v>45778</v>
      </c>
    </row>
    <row r="7">
      <c r="G7" s="25" t="inlineStr">
        <is>
          <t>Felix</t>
        </is>
      </c>
      <c r="H7" s="29">
        <f>COUNTIFS('Daten'!$D$2:$D$5000,$G7)</f>
        <v/>
      </c>
      <c r="I7" s="29">
        <f>COUNTIFS('Daten'!$D$2:$D$5000,$G7,'Daten'!$F$2:$F$5000,"Erledigt")</f>
        <v/>
      </c>
      <c r="N7" s="28" t="inlineStr">
        <is>
          <t>Jun</t>
        </is>
      </c>
      <c r="O7" s="29">
        <f>COUNTIFS('Daten'!$H$2:$H$5000,"&gt;="&amp;$P7,'Daten'!$H$2:$H$5000,"&lt;="&amp;EOMONTH($P7,0),'Daten'!$F$2:$F$5000,"Erledigt")</f>
        <v/>
      </c>
      <c r="P7" s="30" t="n">
        <v>45809</v>
      </c>
    </row>
    <row r="8">
      <c r="N8" s="28" t="inlineStr">
        <is>
          <t>Jul</t>
        </is>
      </c>
      <c r="O8" s="29">
        <f>COUNTIFS('Daten'!$H$2:$H$5000,"&gt;="&amp;$P8,'Daten'!$H$2:$H$5000,"&lt;="&amp;EOMONTH($P8,0),'Daten'!$F$2:$F$5000,"Erledigt")</f>
        <v/>
      </c>
      <c r="P8" s="30" t="n">
        <v>45839</v>
      </c>
    </row>
    <row r="9">
      <c r="N9" s="28" t="inlineStr">
        <is>
          <t>Aug</t>
        </is>
      </c>
      <c r="O9" s="29">
        <f>COUNTIFS('Daten'!$H$2:$H$5000,"&gt;="&amp;$P9,'Daten'!$H$2:$H$5000,"&lt;="&amp;EOMONTH($P9,0),'Daten'!$F$2:$F$5000,"Erledigt")</f>
        <v/>
      </c>
      <c r="P9" s="30" t="n">
        <v>45870</v>
      </c>
    </row>
    <row r="10">
      <c r="N10" s="28" t="inlineStr">
        <is>
          <t>Sep</t>
        </is>
      </c>
      <c r="O10" s="29">
        <f>COUNTIFS('Daten'!$H$2:$H$5000,"&gt;="&amp;$P10,'Daten'!$H$2:$H$5000,"&lt;="&amp;EOMONTH($P10,0),'Daten'!$F$2:$F$5000,"Erledigt")</f>
        <v/>
      </c>
      <c r="P10" s="30" t="n">
        <v>45901</v>
      </c>
    </row>
    <row r="11">
      <c r="N11" s="28" t="inlineStr">
        <is>
          <t>Okt</t>
        </is>
      </c>
      <c r="O11" s="29">
        <f>COUNTIFS('Daten'!$H$2:$H$5000,"&gt;="&amp;$P11,'Daten'!$H$2:$H$5000,"&lt;="&amp;EOMONTH($P11,0),'Daten'!$F$2:$F$5000,"Erledigt")</f>
        <v/>
      </c>
      <c r="P11" s="30" t="n">
        <v>45931</v>
      </c>
    </row>
    <row r="12">
      <c r="N12" s="28" t="inlineStr">
        <is>
          <t>Nov</t>
        </is>
      </c>
      <c r="O12" s="29">
        <f>COUNTIFS('Daten'!$H$2:$H$5000,"&gt;="&amp;$P12,'Daten'!$H$2:$H$5000,"&lt;="&amp;EOMONTH($P12,0),'Daten'!$F$2:$F$5000,"Erledigt")</f>
        <v/>
      </c>
      <c r="P12" s="30" t="n">
        <v>45962</v>
      </c>
    </row>
    <row r="13">
      <c r="N13" s="28" t="inlineStr">
        <is>
          <t>Dez</t>
        </is>
      </c>
      <c r="O13" s="29">
        <f>COUNTIFS('Daten'!$H$2:$H$5000,"&gt;="&amp;$P13,'Daten'!$H$2:$H$5000,"&lt;="&amp;EOMONTH($P13,0),'Daten'!$F$2:$F$5000,"Erledigt")</f>
        <v/>
      </c>
      <c r="P13" s="30" t="n">
        <v>45992</v>
      </c>
    </row>
    <row r="16">
      <c r="A16" s="31" t="inlineStr">
        <is>
          <t>KPI-Berechnungen</t>
        </is>
      </c>
      <c r="B16" s="32" t="n"/>
    </row>
    <row r="17">
      <c r="A17" s="33" t="inlineStr">
        <is>
          <t>Aufgaben gesamt</t>
        </is>
      </c>
      <c r="B17" s="34">
        <f>COUNTA('Daten'!$A$2:$A$5000)</f>
        <v/>
      </c>
    </row>
    <row r="18">
      <c r="A18" s="33" t="inlineStr">
        <is>
          <t>Erledigt</t>
        </is>
      </c>
      <c r="B18" s="34">
        <f>COUNTIFS('Daten'!$F$2:$F$5000,"Erledigt")</f>
        <v/>
      </c>
    </row>
    <row r="19">
      <c r="A19" s="33" t="inlineStr">
        <is>
          <t>In Bearbeitung</t>
        </is>
      </c>
      <c r="B19" s="34">
        <f>COUNTIFS('Daten'!$F$2:$F$5000,"In Bearbeitung")</f>
        <v/>
      </c>
    </row>
    <row r="20">
      <c r="A20" s="33" t="inlineStr">
        <is>
          <t>Offen</t>
        </is>
      </c>
      <c r="B20" s="34">
        <f>COUNTIFS('Daten'!$F$2:$F$5000,"Offen")</f>
        <v/>
      </c>
    </row>
    <row r="21">
      <c r="A21" s="33" t="inlineStr">
        <is>
          <t>Wartend</t>
        </is>
      </c>
      <c r="B21" s="34">
        <f>COUNTIFS('Daten'!$F$2:$F$5000,"Wartend")</f>
        <v/>
      </c>
    </row>
    <row r="22">
      <c r="A22" s="33" t="inlineStr">
        <is>
          <t>Überfällig</t>
        </is>
      </c>
      <c r="B22" s="34">
        <f>SUMPRODUCT(('Daten'!$H$2:$H$5000&lt;&gt;"")*('Daten'!$H$2:$H$5000&lt;'Daten'!$K$1)*('Daten'!$F$2:$F$5000&lt;&gt;"Erledigt"))</f>
        <v/>
      </c>
    </row>
    <row r="23">
      <c r="A23" s="33" t="inlineStr">
        <is>
          <t>Ø Fortschritt</t>
        </is>
      </c>
      <c r="B23" s="35">
        <f>IFERROR(AVERAGE('Daten'!$I$2:$I$5000),0)</f>
        <v/>
      </c>
    </row>
    <row r="24">
      <c r="A24" s="33" t="inlineStr">
        <is>
          <t>Top Verantwortlich</t>
        </is>
      </c>
      <c r="B24" s="36">
        <f>INDEX($G$2:$G$7,MATCH(MAX($H$2:$H$7),$H$2:$H$7,0))</f>
        <v/>
      </c>
    </row>
    <row r="25">
      <c r="A25" s="33" t="inlineStr">
        <is>
          <t>Aufgaben Top-Person</t>
        </is>
      </c>
      <c r="B25" s="34">
        <f>MAX($H$2:$H$7)</f>
        <v/>
      </c>
    </row>
  </sheetData>
  <conditionalFormatting sqref="B2:E6">
    <cfRule type="dataBar" priority="1">
      <dataBar>
        <cfvo type="min"/>
        <cfvo type="max"/>
        <color rgb="002563EB"/>
      </dataBar>
    </cfRule>
  </conditionalFormatting>
  <conditionalFormatting sqref="H2:H7">
    <cfRule type="dataBar" priority="2">
      <dataBar>
        <cfvo type="min"/>
        <cfvo type="max"/>
        <color rgb="004F46E5"/>
      </dataBar>
    </cfRule>
  </conditionalFormatting>
  <conditionalFormatting sqref="L2:L5">
    <cfRule type="dataBar" priority="3">
      <dataBar>
        <cfvo type="min"/>
        <cfvo type="max"/>
        <color rgb="00D97706"/>
      </dataBar>
    </cfRule>
  </conditionalFormatting>
  <conditionalFormatting sqref="O2:O13">
    <cfRule type="dataBar" priority="4">
      <dataBar>
        <cfvo type="min"/>
        <cfvo type="max"/>
        <color rgb="00059669"/>
      </dataBar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2026-06-02T15:44:50Z</dcterms:created>
  <dcterms:modified xmlns:dcterms="http://purl.org/dc/terms/" xmlns:xsi="http://www.w3.org/2001/XMLSchema-instance" xsi:type="dcterms:W3CDTF">2026-06-02T15:44:50Z</dcterms:modified>
</cp:coreProperties>
</file>