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'Veri'!$A$1:$G$201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mmm yyyy"/>
    <numFmt numFmtId="168" formatCode="0.0%"/>
    <numFmt numFmtId="169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8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8" fontId="2" fillId="0" borderId="0" pivotButton="0" quotePrefix="0" xfId="0"/>
    <xf numFmtId="166" fontId="2" fillId="0" borderId="0" pivotButton="0" quotePrefix="0" xfId="0"/>
    <xf numFmtId="167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NPS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0%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Puan Dağılımı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'Hesaplar'!N1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'Hesaplar'!$M$2:$M$12</f>
            </strRef>
          </cat>
          <val>
            <numRef>
              <f>'Hesaplar'!$N$2:$N$12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NPS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'Hesaplar'!$F$2:$F$7</f>
            </strRef>
          </cat>
          <val>
            <numRef>
              <f>'Hesaplar'!$G$2:$G$7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Yanıt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'Hesaplar'!K1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'Hesaplar'!$J$2:$J$5</f>
            </strRef>
          </cat>
          <val>
            <numRef>
              <f>'Hesaplar'!$K$2:$K$5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Puan (0-10), Kanal, Kategori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NPS &amp; Müşteri̇ Memnuni̇yeti̇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Skor, kategori, trend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NPS SKORU</t>
        </is>
      </c>
      <c r="C10" s="13" t="n"/>
      <c r="D10" s="14" t="n"/>
      <c r="E10" s="12" t="inlineStr">
        <is>
          <t>ORT. PUAN</t>
        </is>
      </c>
      <c r="F10" s="13" t="n"/>
      <c r="G10" s="14" t="n"/>
      <c r="H10" s="12" t="inlineStr">
        <is>
          <t>PROMOTERS %</t>
        </is>
      </c>
      <c r="I10" s="13" t="n"/>
      <c r="J10" s="14" t="n"/>
      <c r="K10" s="12" t="inlineStr">
        <is>
          <t>DETRACTORS %</t>
        </is>
      </c>
      <c r="L10" s="13" t="n"/>
      <c r="M10" s="14" t="n"/>
      <c r="N10" s="12" t="inlineStr">
        <is>
          <t>TOPLAM YANIT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Hesaplar!$B$22</f>
        <v/>
      </c>
      <c r="C11" s="13" t="n"/>
      <c r="D11" s="14" t="n"/>
      <c r="E11" s="16">
        <f>Hesaplar!$B$18</f>
        <v/>
      </c>
      <c r="F11" s="13" t="n"/>
      <c r="G11" s="14" t="n"/>
      <c r="H11" s="15">
        <f>Hesaplar!$B$23</f>
        <v/>
      </c>
      <c r="I11" s="13" t="n"/>
      <c r="J11" s="14" t="n"/>
      <c r="K11" s="15">
        <f>Hesaplar!$B$24</f>
        <v/>
      </c>
      <c r="L11" s="13" t="n"/>
      <c r="M11" s="14" t="n"/>
      <c r="N11" s="17">
        <f>Hesaplar!$B$17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Promoters − Detractors</t>
        </is>
      </c>
      <c r="C12" s="4" t="n"/>
      <c r="D12" s="19" t="n"/>
      <c r="E12" s="18" t="inlineStr">
        <is>
          <t>0-10</t>
        </is>
      </c>
      <c r="F12" s="4" t="n"/>
      <c r="G12" s="19" t="n"/>
      <c r="H12" s="18" t="inlineStr">
        <is>
          <t>9-10 puan</t>
        </is>
      </c>
      <c r="I12" s="4" t="n"/>
      <c r="J12" s="19" t="n"/>
      <c r="K12" s="18" t="inlineStr">
        <is>
          <t>0-6 puan</t>
        </is>
      </c>
      <c r="L12" s="4" t="n"/>
      <c r="M12" s="19" t="n"/>
      <c r="N12" s="18" t="inlineStr">
        <is>
          <t>Yıl boyunca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KATEGORİ &amp; KANAL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4" customWidth="1" min="4" max="4"/>
    <col width="11" customWidth="1" min="5" max="5"/>
    <col width="12" customWidth="1" min="6" max="6"/>
    <col width="13" customWidth="1" min="7" max="7"/>
  </cols>
  <sheetData>
    <row r="1">
      <c r="A1" s="23" t="inlineStr">
        <is>
          <t>YANIT ID</t>
        </is>
      </c>
      <c r="B1" s="23" t="inlineStr">
        <is>
          <t>TARIH</t>
        </is>
      </c>
      <c r="C1" s="23" t="inlineStr">
        <is>
          <t>MÜŞTERI</t>
        </is>
      </c>
      <c r="D1" s="23" t="inlineStr">
        <is>
          <t>KANAL</t>
        </is>
      </c>
      <c r="E1" s="23" t="inlineStr">
        <is>
          <t>PUAN (0-10)</t>
        </is>
      </c>
      <c r="F1" s="23" t="inlineStr">
        <is>
          <t>YORUM</t>
        </is>
      </c>
      <c r="G1" s="23" t="inlineStr">
        <is>
          <t>KATEGORI</t>
        </is>
      </c>
    </row>
    <row r="2">
      <c r="A2" s="24" t="inlineStr">
        <is>
          <t>R-1000</t>
        </is>
      </c>
      <c r="B2" s="25" t="n">
        <v>45981</v>
      </c>
      <c r="C2" s="24" t="inlineStr">
        <is>
          <t>Cust-32</t>
        </is>
      </c>
      <c r="D2" s="24" t="inlineStr">
        <is>
          <t>Online</t>
        </is>
      </c>
      <c r="E2" s="26" t="n">
        <v>5</v>
      </c>
      <c r="F2" s="24" t="inlineStr">
        <is>
          <t>...</t>
        </is>
      </c>
      <c r="G2" s="24" t="inlineStr">
        <is>
          <t>Fiyat</t>
        </is>
      </c>
    </row>
    <row r="3">
      <c r="A3" s="24" t="inlineStr">
        <is>
          <t>R-1001</t>
        </is>
      </c>
      <c r="B3" s="25" t="n">
        <v>45866</v>
      </c>
      <c r="C3" s="24" t="inlineStr">
        <is>
          <t>Cust-27</t>
        </is>
      </c>
      <c r="D3" s="24" t="inlineStr">
        <is>
          <t>Online</t>
        </is>
      </c>
      <c r="E3" s="26" t="n">
        <v>8</v>
      </c>
      <c r="F3" s="24" t="inlineStr">
        <is>
          <t>...</t>
        </is>
      </c>
      <c r="G3" s="24" t="inlineStr">
        <is>
          <t>Diğer</t>
        </is>
      </c>
    </row>
    <row r="4">
      <c r="A4" s="24" t="inlineStr">
        <is>
          <t>R-1002</t>
        </is>
      </c>
      <c r="B4" s="25" t="n">
        <v>45921</v>
      </c>
      <c r="C4" s="24" t="inlineStr">
        <is>
          <t>Cust-65</t>
        </is>
      </c>
      <c r="D4" s="24" t="inlineStr">
        <is>
          <t>Çağrı Merkezi</t>
        </is>
      </c>
      <c r="E4" s="26" t="n">
        <v>10</v>
      </c>
      <c r="F4" s="24" t="inlineStr">
        <is>
          <t>...</t>
        </is>
      </c>
      <c r="G4" s="24" t="inlineStr">
        <is>
          <t>Fiyat</t>
        </is>
      </c>
    </row>
    <row r="5">
      <c r="A5" s="24" t="inlineStr">
        <is>
          <t>R-1003</t>
        </is>
      </c>
      <c r="B5" s="25" t="n">
        <v>45854</v>
      </c>
      <c r="C5" s="24" t="inlineStr">
        <is>
          <t>Cust-78</t>
        </is>
      </c>
      <c r="D5" s="24" t="inlineStr">
        <is>
          <t>Çağrı Merkezi</t>
        </is>
      </c>
      <c r="E5" s="26" t="n">
        <v>7</v>
      </c>
      <c r="F5" s="24" t="inlineStr">
        <is>
          <t>...</t>
        </is>
      </c>
      <c r="G5" s="24" t="inlineStr">
        <is>
          <t>Destek</t>
        </is>
      </c>
    </row>
    <row r="6">
      <c r="A6" s="24" t="inlineStr">
        <is>
          <t>R-1004</t>
        </is>
      </c>
      <c r="B6" s="25" t="n">
        <v>45689</v>
      </c>
      <c r="C6" s="24" t="inlineStr">
        <is>
          <t>Cust-68</t>
        </is>
      </c>
      <c r="D6" s="24" t="inlineStr">
        <is>
          <t>Çağrı Merkezi</t>
        </is>
      </c>
      <c r="E6" s="26" t="n">
        <v>7</v>
      </c>
      <c r="F6" s="24" t="inlineStr">
        <is>
          <t>...</t>
        </is>
      </c>
      <c r="G6" s="24" t="inlineStr">
        <is>
          <t>Fiyat</t>
        </is>
      </c>
    </row>
    <row r="7">
      <c r="A7" s="24" t="inlineStr">
        <is>
          <t>R-1005</t>
        </is>
      </c>
      <c r="B7" s="25" t="n">
        <v>45906</v>
      </c>
      <c r="C7" s="24" t="inlineStr">
        <is>
          <t>Cust-4</t>
        </is>
      </c>
      <c r="D7" s="24" t="inlineStr">
        <is>
          <t>Mağaza</t>
        </is>
      </c>
      <c r="E7" s="26" t="n">
        <v>0</v>
      </c>
      <c r="F7" s="24" t="inlineStr">
        <is>
          <t>...</t>
        </is>
      </c>
      <c r="G7" s="24" t="inlineStr">
        <is>
          <t>Teslimat</t>
        </is>
      </c>
    </row>
    <row r="8">
      <c r="A8" s="24" t="inlineStr">
        <is>
          <t>R-1006</t>
        </is>
      </c>
      <c r="B8" s="25" t="n">
        <v>45711</v>
      </c>
      <c r="C8" s="24" t="inlineStr">
        <is>
          <t>Cust-3</t>
        </is>
      </c>
      <c r="D8" s="24" t="inlineStr">
        <is>
          <t>Online</t>
        </is>
      </c>
      <c r="E8" s="26" t="n">
        <v>8</v>
      </c>
      <c r="F8" s="24" t="inlineStr">
        <is>
          <t>...</t>
        </is>
      </c>
      <c r="G8" s="24" t="inlineStr">
        <is>
          <t>Destek</t>
        </is>
      </c>
    </row>
    <row r="9">
      <c r="A9" s="24" t="inlineStr">
        <is>
          <t>R-1007</t>
        </is>
      </c>
      <c r="B9" s="25" t="n">
        <v>45932</v>
      </c>
      <c r="C9" s="24" t="inlineStr">
        <is>
          <t>Cust-37</t>
        </is>
      </c>
      <c r="D9" s="24" t="inlineStr">
        <is>
          <t>Mağaza</t>
        </is>
      </c>
      <c r="E9" s="26" t="n">
        <v>7</v>
      </c>
      <c r="F9" s="24" t="inlineStr">
        <is>
          <t>...</t>
        </is>
      </c>
      <c r="G9" s="24" t="inlineStr">
        <is>
          <t>Fiyat</t>
        </is>
      </c>
    </row>
    <row r="10">
      <c r="A10" s="24" t="inlineStr">
        <is>
          <t>R-1008</t>
        </is>
      </c>
      <c r="B10" s="25" t="n">
        <v>45696</v>
      </c>
      <c r="C10" s="24" t="inlineStr">
        <is>
          <t>Cust-37</t>
        </is>
      </c>
      <c r="D10" s="24" t="inlineStr">
        <is>
          <t>Çağrı Merkezi</t>
        </is>
      </c>
      <c r="E10" s="26" t="n">
        <v>7</v>
      </c>
      <c r="F10" s="24" t="inlineStr">
        <is>
          <t>...</t>
        </is>
      </c>
      <c r="G10" s="24" t="inlineStr">
        <is>
          <t>Fiyat</t>
        </is>
      </c>
    </row>
    <row r="11">
      <c r="A11" s="24" t="inlineStr">
        <is>
          <t>R-1009</t>
        </is>
      </c>
      <c r="B11" s="25" t="n">
        <v>45813</v>
      </c>
      <c r="C11" s="24" t="inlineStr">
        <is>
          <t>Cust-42</t>
        </is>
      </c>
      <c r="D11" s="24" t="inlineStr">
        <is>
          <t>Online</t>
        </is>
      </c>
      <c r="E11" s="26" t="n">
        <v>10</v>
      </c>
      <c r="F11" s="24" t="inlineStr">
        <is>
          <t>...</t>
        </is>
      </c>
      <c r="G11" s="24" t="inlineStr">
        <is>
          <t>Diğer</t>
        </is>
      </c>
    </row>
    <row r="12">
      <c r="A12" s="24" t="inlineStr">
        <is>
          <t>R-1010</t>
        </is>
      </c>
      <c r="B12" s="25" t="n">
        <v>45885</v>
      </c>
      <c r="C12" s="24" t="inlineStr">
        <is>
          <t>Cust-49</t>
        </is>
      </c>
      <c r="D12" s="24" t="inlineStr">
        <is>
          <t>Online</t>
        </is>
      </c>
      <c r="E12" s="26" t="n">
        <v>6</v>
      </c>
      <c r="F12" s="24" t="inlineStr">
        <is>
          <t>...</t>
        </is>
      </c>
      <c r="G12" s="24" t="inlineStr">
        <is>
          <t>Fiyat</t>
        </is>
      </c>
    </row>
    <row r="13">
      <c r="A13" s="24" t="inlineStr">
        <is>
          <t>R-1011</t>
        </is>
      </c>
      <c r="B13" s="25" t="n">
        <v>46013</v>
      </c>
      <c r="C13" s="24" t="inlineStr">
        <is>
          <t>Cust-57</t>
        </is>
      </c>
      <c r="D13" s="24" t="inlineStr">
        <is>
          <t>Çağrı Merkezi</t>
        </is>
      </c>
      <c r="E13" s="26" t="n">
        <v>8</v>
      </c>
      <c r="F13" s="24" t="inlineStr">
        <is>
          <t>...</t>
        </is>
      </c>
      <c r="G13" s="24" t="inlineStr">
        <is>
          <t>Ürün</t>
        </is>
      </c>
    </row>
    <row r="14">
      <c r="A14" s="24" t="inlineStr">
        <is>
          <t>R-1012</t>
        </is>
      </c>
      <c r="B14" s="25" t="n">
        <v>45690</v>
      </c>
      <c r="C14" s="24" t="inlineStr">
        <is>
          <t>Cust-50</t>
        </is>
      </c>
      <c r="D14" s="24" t="inlineStr">
        <is>
          <t>Online</t>
        </is>
      </c>
      <c r="E14" s="26" t="n">
        <v>9</v>
      </c>
      <c r="F14" s="24" t="inlineStr">
        <is>
          <t>...</t>
        </is>
      </c>
      <c r="G14" s="24" t="inlineStr">
        <is>
          <t>Fiyat</t>
        </is>
      </c>
    </row>
    <row r="15">
      <c r="A15" s="24" t="inlineStr">
        <is>
          <t>R-1013</t>
        </is>
      </c>
      <c r="B15" s="25" t="n">
        <v>45749</v>
      </c>
      <c r="C15" s="24" t="inlineStr">
        <is>
          <t>Cust-13</t>
        </is>
      </c>
      <c r="D15" s="24" t="inlineStr">
        <is>
          <t>Mobil</t>
        </is>
      </c>
      <c r="E15" s="26" t="n">
        <v>7</v>
      </c>
      <c r="F15" s="24" t="inlineStr">
        <is>
          <t>...</t>
        </is>
      </c>
      <c r="G15" s="24" t="inlineStr">
        <is>
          <t>Teslimat</t>
        </is>
      </c>
    </row>
    <row r="16">
      <c r="A16" s="24" t="inlineStr">
        <is>
          <t>R-1014</t>
        </is>
      </c>
      <c r="B16" s="25" t="n">
        <v>45810</v>
      </c>
      <c r="C16" s="24" t="inlineStr">
        <is>
          <t>Cust-39</t>
        </is>
      </c>
      <c r="D16" s="24" t="inlineStr">
        <is>
          <t>Online</t>
        </is>
      </c>
      <c r="E16" s="26" t="n">
        <v>6</v>
      </c>
      <c r="F16" s="24" t="inlineStr">
        <is>
          <t>...</t>
        </is>
      </c>
      <c r="G16" s="24" t="inlineStr">
        <is>
          <t>Ürün</t>
        </is>
      </c>
    </row>
    <row r="17">
      <c r="A17" s="24" t="inlineStr">
        <is>
          <t>R-1015</t>
        </is>
      </c>
      <c r="B17" s="25" t="n">
        <v>45947</v>
      </c>
      <c r="C17" s="24" t="inlineStr">
        <is>
          <t>Cust-70</t>
        </is>
      </c>
      <c r="D17" s="24" t="inlineStr">
        <is>
          <t>Online</t>
        </is>
      </c>
      <c r="E17" s="26" t="n">
        <v>7</v>
      </c>
      <c r="F17" s="24" t="inlineStr">
        <is>
          <t>...</t>
        </is>
      </c>
      <c r="G17" s="24" t="inlineStr">
        <is>
          <t>Diğer</t>
        </is>
      </c>
    </row>
    <row r="18">
      <c r="A18" s="24" t="inlineStr">
        <is>
          <t>R-1016</t>
        </is>
      </c>
      <c r="B18" s="25" t="n">
        <v>45877</v>
      </c>
      <c r="C18" s="24" t="inlineStr">
        <is>
          <t>Cust-3</t>
        </is>
      </c>
      <c r="D18" s="24" t="inlineStr">
        <is>
          <t>Online</t>
        </is>
      </c>
      <c r="E18" s="26" t="n">
        <v>7</v>
      </c>
      <c r="F18" s="24" t="inlineStr">
        <is>
          <t>...</t>
        </is>
      </c>
      <c r="G18" s="24" t="inlineStr">
        <is>
          <t>Diğer</t>
        </is>
      </c>
    </row>
    <row r="19">
      <c r="A19" s="24" t="inlineStr">
        <is>
          <t>R-1017</t>
        </is>
      </c>
      <c r="B19" s="25" t="n">
        <v>45864</v>
      </c>
      <c r="C19" s="24" t="inlineStr">
        <is>
          <t>Cust-41</t>
        </is>
      </c>
      <c r="D19" s="24" t="inlineStr">
        <is>
          <t>Mağaza</t>
        </is>
      </c>
      <c r="E19" s="26" t="n">
        <v>9</v>
      </c>
      <c r="F19" s="24" t="inlineStr">
        <is>
          <t>...</t>
        </is>
      </c>
      <c r="G19" s="24" t="inlineStr">
        <is>
          <t>Hizmet</t>
        </is>
      </c>
    </row>
    <row r="20">
      <c r="A20" s="24" t="inlineStr">
        <is>
          <t>R-1018</t>
        </is>
      </c>
      <c r="B20" s="25" t="n">
        <v>45793</v>
      </c>
      <c r="C20" s="24" t="inlineStr">
        <is>
          <t>Cust-28</t>
        </is>
      </c>
      <c r="D20" s="24" t="inlineStr">
        <is>
          <t>Online</t>
        </is>
      </c>
      <c r="E20" s="26" t="n">
        <v>8</v>
      </c>
      <c r="F20" s="24" t="inlineStr">
        <is>
          <t>...</t>
        </is>
      </c>
      <c r="G20" s="24" t="inlineStr">
        <is>
          <t>Teslimat</t>
        </is>
      </c>
    </row>
    <row r="21">
      <c r="A21" s="24" t="inlineStr">
        <is>
          <t>R-1019</t>
        </is>
      </c>
      <c r="B21" s="25" t="n">
        <v>45968</v>
      </c>
      <c r="C21" s="24" t="inlineStr">
        <is>
          <t>Cust-56</t>
        </is>
      </c>
      <c r="D21" s="24" t="inlineStr">
        <is>
          <t>Mağaza</t>
        </is>
      </c>
      <c r="E21" s="26" t="n">
        <v>8</v>
      </c>
      <c r="F21" s="24" t="inlineStr">
        <is>
          <t>...</t>
        </is>
      </c>
      <c r="G21" s="24" t="inlineStr">
        <is>
          <t>Ürün</t>
        </is>
      </c>
    </row>
    <row r="22">
      <c r="A22" s="24" t="inlineStr">
        <is>
          <t>R-1020</t>
        </is>
      </c>
      <c r="B22" s="25" t="n">
        <v>45768</v>
      </c>
      <c r="C22" s="24" t="inlineStr">
        <is>
          <t>Cust-62</t>
        </is>
      </c>
      <c r="D22" s="24" t="inlineStr">
        <is>
          <t>Mağaza</t>
        </is>
      </c>
      <c r="E22" s="26" t="n">
        <v>8</v>
      </c>
      <c r="F22" s="24" t="inlineStr">
        <is>
          <t>...</t>
        </is>
      </c>
      <c r="G22" s="24" t="inlineStr">
        <is>
          <t>Destek</t>
        </is>
      </c>
    </row>
    <row r="23">
      <c r="A23" s="24" t="inlineStr">
        <is>
          <t>R-1021</t>
        </is>
      </c>
      <c r="B23" s="25" t="n">
        <v>45908</v>
      </c>
      <c r="C23" s="24" t="inlineStr">
        <is>
          <t>Cust-12</t>
        </is>
      </c>
      <c r="D23" s="24" t="inlineStr">
        <is>
          <t>Mağaza</t>
        </is>
      </c>
      <c r="E23" s="26" t="n">
        <v>6</v>
      </c>
      <c r="F23" s="24" t="inlineStr">
        <is>
          <t>...</t>
        </is>
      </c>
      <c r="G23" s="24" t="inlineStr">
        <is>
          <t>Diğer</t>
        </is>
      </c>
    </row>
    <row r="24">
      <c r="A24" s="24" t="inlineStr">
        <is>
          <t>R-1022</t>
        </is>
      </c>
      <c r="B24" s="25" t="n">
        <v>46008</v>
      </c>
      <c r="C24" s="24" t="inlineStr">
        <is>
          <t>Cust-54</t>
        </is>
      </c>
      <c r="D24" s="24" t="inlineStr">
        <is>
          <t>Çağrı Merkezi</t>
        </is>
      </c>
      <c r="E24" s="26" t="n">
        <v>9</v>
      </c>
      <c r="F24" s="24" t="inlineStr">
        <is>
          <t>...</t>
        </is>
      </c>
      <c r="G24" s="24" t="inlineStr">
        <is>
          <t>Destek</t>
        </is>
      </c>
    </row>
    <row r="25">
      <c r="A25" s="24" t="inlineStr">
        <is>
          <t>R-1023</t>
        </is>
      </c>
      <c r="B25" s="25" t="n">
        <v>45982</v>
      </c>
      <c r="C25" s="24" t="inlineStr">
        <is>
          <t>Cust-57</t>
        </is>
      </c>
      <c r="D25" s="24" t="inlineStr">
        <is>
          <t>Mobil</t>
        </is>
      </c>
      <c r="E25" s="26" t="n">
        <v>5</v>
      </c>
      <c r="F25" s="24" t="inlineStr">
        <is>
          <t>...</t>
        </is>
      </c>
      <c r="G25" s="24" t="inlineStr">
        <is>
          <t>Fiyat</t>
        </is>
      </c>
    </row>
    <row r="26">
      <c r="A26" s="24" t="inlineStr">
        <is>
          <t>R-1024</t>
        </is>
      </c>
      <c r="B26" s="25" t="n">
        <v>45913</v>
      </c>
      <c r="C26" s="24" t="inlineStr">
        <is>
          <t>Cust-63</t>
        </is>
      </c>
      <c r="D26" s="24" t="inlineStr">
        <is>
          <t>Mobil</t>
        </is>
      </c>
      <c r="E26" s="26" t="n">
        <v>10</v>
      </c>
      <c r="F26" s="24" t="inlineStr">
        <is>
          <t>...</t>
        </is>
      </c>
      <c r="G26" s="24" t="inlineStr">
        <is>
          <t>Teslimat</t>
        </is>
      </c>
    </row>
    <row r="27">
      <c r="A27" s="24" t="inlineStr">
        <is>
          <t>R-1025</t>
        </is>
      </c>
      <c r="B27" s="25" t="n">
        <v>45953</v>
      </c>
      <c r="C27" s="24" t="inlineStr">
        <is>
          <t>Cust-62</t>
        </is>
      </c>
      <c r="D27" s="24" t="inlineStr">
        <is>
          <t>Online</t>
        </is>
      </c>
      <c r="E27" s="26" t="n">
        <v>7</v>
      </c>
      <c r="F27" s="24" t="inlineStr">
        <is>
          <t>...</t>
        </is>
      </c>
      <c r="G27" s="24" t="inlineStr">
        <is>
          <t>Diğer</t>
        </is>
      </c>
    </row>
    <row r="28">
      <c r="A28" s="24" t="inlineStr">
        <is>
          <t>R-1026</t>
        </is>
      </c>
      <c r="B28" s="25" t="n">
        <v>45928</v>
      </c>
      <c r="C28" s="24" t="inlineStr">
        <is>
          <t>Cust-35</t>
        </is>
      </c>
      <c r="D28" s="24" t="inlineStr">
        <is>
          <t>Online</t>
        </is>
      </c>
      <c r="E28" s="26" t="n">
        <v>4</v>
      </c>
      <c r="F28" s="24" t="inlineStr">
        <is>
          <t>...</t>
        </is>
      </c>
      <c r="G28" s="24" t="inlineStr">
        <is>
          <t>Hizmet</t>
        </is>
      </c>
    </row>
    <row r="29">
      <c r="A29" s="24" t="inlineStr">
        <is>
          <t>R-1027</t>
        </is>
      </c>
      <c r="B29" s="25" t="n">
        <v>45974</v>
      </c>
      <c r="C29" s="24" t="inlineStr">
        <is>
          <t>Cust-11</t>
        </is>
      </c>
      <c r="D29" s="24" t="inlineStr">
        <is>
          <t>Online</t>
        </is>
      </c>
      <c r="E29" s="26" t="n">
        <v>10</v>
      </c>
      <c r="F29" s="24" t="inlineStr">
        <is>
          <t>...</t>
        </is>
      </c>
      <c r="G29" s="24" t="inlineStr">
        <is>
          <t>Teslimat</t>
        </is>
      </c>
    </row>
    <row r="30">
      <c r="A30" s="24" t="inlineStr">
        <is>
          <t>R-1028</t>
        </is>
      </c>
      <c r="B30" s="25" t="n">
        <v>46005</v>
      </c>
      <c r="C30" s="24" t="inlineStr">
        <is>
          <t>Cust-46</t>
        </is>
      </c>
      <c r="D30" s="24" t="inlineStr">
        <is>
          <t>Online</t>
        </is>
      </c>
      <c r="E30" s="26" t="n">
        <v>9</v>
      </c>
      <c r="F30" s="24" t="inlineStr">
        <is>
          <t>...</t>
        </is>
      </c>
      <c r="G30" s="24" t="inlineStr">
        <is>
          <t>Diğer</t>
        </is>
      </c>
    </row>
    <row r="31">
      <c r="A31" s="24" t="inlineStr">
        <is>
          <t>R-1029</t>
        </is>
      </c>
      <c r="B31" s="25" t="n">
        <v>45792</v>
      </c>
      <c r="C31" s="24" t="inlineStr">
        <is>
          <t>Cust-62</t>
        </is>
      </c>
      <c r="D31" s="24" t="inlineStr">
        <is>
          <t>Mobil</t>
        </is>
      </c>
      <c r="E31" s="26" t="n">
        <v>9</v>
      </c>
      <c r="F31" s="24" t="inlineStr">
        <is>
          <t>...</t>
        </is>
      </c>
      <c r="G31" s="24" t="inlineStr">
        <is>
          <t>Diğer</t>
        </is>
      </c>
    </row>
    <row r="32">
      <c r="A32" s="24" t="inlineStr">
        <is>
          <t>R-1030</t>
        </is>
      </c>
      <c r="B32" s="25" t="n">
        <v>45985</v>
      </c>
      <c r="C32" s="24" t="inlineStr">
        <is>
          <t>Cust-23</t>
        </is>
      </c>
      <c r="D32" s="24" t="inlineStr">
        <is>
          <t>Çağrı Merkezi</t>
        </is>
      </c>
      <c r="E32" s="26" t="n">
        <v>10</v>
      </c>
      <c r="F32" s="24" t="inlineStr">
        <is>
          <t>...</t>
        </is>
      </c>
      <c r="G32" s="24" t="inlineStr">
        <is>
          <t>Diğer</t>
        </is>
      </c>
    </row>
    <row r="33">
      <c r="A33" s="24" t="inlineStr">
        <is>
          <t>R-1031</t>
        </is>
      </c>
      <c r="B33" s="25" t="n">
        <v>45731</v>
      </c>
      <c r="C33" s="24" t="inlineStr">
        <is>
          <t>Cust-72</t>
        </is>
      </c>
      <c r="D33" s="24" t="inlineStr">
        <is>
          <t>Online</t>
        </is>
      </c>
      <c r="E33" s="26" t="n">
        <v>7</v>
      </c>
      <c r="F33" s="24" t="inlineStr">
        <is>
          <t>...</t>
        </is>
      </c>
      <c r="G33" s="24" t="inlineStr">
        <is>
          <t>Teslimat</t>
        </is>
      </c>
    </row>
    <row r="34">
      <c r="A34" s="24" t="inlineStr">
        <is>
          <t>R-1032</t>
        </is>
      </c>
      <c r="B34" s="25" t="n">
        <v>46010</v>
      </c>
      <c r="C34" s="24" t="inlineStr">
        <is>
          <t>Cust-64</t>
        </is>
      </c>
      <c r="D34" s="24" t="inlineStr">
        <is>
          <t>Çağrı Merkezi</t>
        </is>
      </c>
      <c r="E34" s="26" t="n">
        <v>4</v>
      </c>
      <c r="F34" s="24" t="inlineStr">
        <is>
          <t>...</t>
        </is>
      </c>
      <c r="G34" s="24" t="inlineStr">
        <is>
          <t>Destek</t>
        </is>
      </c>
    </row>
    <row r="35">
      <c r="A35" s="24" t="inlineStr">
        <is>
          <t>R-1033</t>
        </is>
      </c>
      <c r="B35" s="25" t="n">
        <v>45694</v>
      </c>
      <c r="C35" s="24" t="inlineStr">
        <is>
          <t>Cust-68</t>
        </is>
      </c>
      <c r="D35" s="24" t="inlineStr">
        <is>
          <t>Online</t>
        </is>
      </c>
      <c r="E35" s="26" t="n">
        <v>9</v>
      </c>
      <c r="F35" s="24" t="inlineStr">
        <is>
          <t>...</t>
        </is>
      </c>
      <c r="G35" s="24" t="inlineStr">
        <is>
          <t>Hizmet</t>
        </is>
      </c>
    </row>
    <row r="36">
      <c r="A36" s="24" t="inlineStr">
        <is>
          <t>R-1034</t>
        </is>
      </c>
      <c r="B36" s="25" t="n">
        <v>46015</v>
      </c>
      <c r="C36" s="24" t="inlineStr">
        <is>
          <t>Cust-69</t>
        </is>
      </c>
      <c r="D36" s="24" t="inlineStr">
        <is>
          <t>Online</t>
        </is>
      </c>
      <c r="E36" s="26" t="n">
        <v>5</v>
      </c>
      <c r="F36" s="24" t="inlineStr">
        <is>
          <t>...</t>
        </is>
      </c>
      <c r="G36" s="24" t="inlineStr">
        <is>
          <t>Fiyat</t>
        </is>
      </c>
    </row>
    <row r="37">
      <c r="A37" s="24" t="inlineStr">
        <is>
          <t>R-1035</t>
        </is>
      </c>
      <c r="B37" s="25" t="n">
        <v>45925</v>
      </c>
      <c r="C37" s="24" t="inlineStr">
        <is>
          <t>Cust-32</t>
        </is>
      </c>
      <c r="D37" s="24" t="inlineStr">
        <is>
          <t>Çağrı Merkezi</t>
        </is>
      </c>
      <c r="E37" s="26" t="n">
        <v>7</v>
      </c>
      <c r="F37" s="24" t="inlineStr">
        <is>
          <t>...</t>
        </is>
      </c>
      <c r="G37" s="24" t="inlineStr">
        <is>
          <t>Destek</t>
        </is>
      </c>
    </row>
    <row r="38">
      <c r="A38" s="24" t="inlineStr">
        <is>
          <t>R-1036</t>
        </is>
      </c>
      <c r="B38" s="25" t="n">
        <v>45879</v>
      </c>
      <c r="C38" s="24" t="inlineStr">
        <is>
          <t>Cust-25</t>
        </is>
      </c>
      <c r="D38" s="24" t="inlineStr">
        <is>
          <t>Mobil</t>
        </is>
      </c>
      <c r="E38" s="26" t="n">
        <v>10</v>
      </c>
      <c r="F38" s="24" t="inlineStr">
        <is>
          <t>...</t>
        </is>
      </c>
      <c r="G38" s="24" t="inlineStr">
        <is>
          <t>Destek</t>
        </is>
      </c>
    </row>
    <row r="39">
      <c r="A39" s="24" t="inlineStr">
        <is>
          <t>R-1037</t>
        </is>
      </c>
      <c r="B39" s="25" t="n">
        <v>45761</v>
      </c>
      <c r="C39" s="24" t="inlineStr">
        <is>
          <t>Cust-55</t>
        </is>
      </c>
      <c r="D39" s="24" t="inlineStr">
        <is>
          <t>Çağrı Merkezi</t>
        </is>
      </c>
      <c r="E39" s="26" t="n">
        <v>10</v>
      </c>
      <c r="F39" s="24" t="inlineStr">
        <is>
          <t>...</t>
        </is>
      </c>
      <c r="G39" s="24" t="inlineStr">
        <is>
          <t>Destek</t>
        </is>
      </c>
    </row>
    <row r="40">
      <c r="A40" s="24" t="inlineStr">
        <is>
          <t>R-1038</t>
        </is>
      </c>
      <c r="B40" s="25" t="n">
        <v>45913</v>
      </c>
      <c r="C40" s="24" t="inlineStr">
        <is>
          <t>Cust-11</t>
        </is>
      </c>
      <c r="D40" s="24" t="inlineStr">
        <is>
          <t>Mağaza</t>
        </is>
      </c>
      <c r="E40" s="26" t="n">
        <v>4</v>
      </c>
      <c r="F40" s="24" t="inlineStr">
        <is>
          <t>...</t>
        </is>
      </c>
      <c r="G40" s="24" t="inlineStr">
        <is>
          <t>Diğer</t>
        </is>
      </c>
    </row>
    <row r="41">
      <c r="A41" s="24" t="inlineStr">
        <is>
          <t>R-1039</t>
        </is>
      </c>
      <c r="B41" s="25" t="n">
        <v>45801</v>
      </c>
      <c r="C41" s="24" t="inlineStr">
        <is>
          <t>Cust-20</t>
        </is>
      </c>
      <c r="D41" s="24" t="inlineStr">
        <is>
          <t>Online</t>
        </is>
      </c>
      <c r="E41" s="26" t="n">
        <v>7</v>
      </c>
      <c r="F41" s="24" t="inlineStr">
        <is>
          <t>...</t>
        </is>
      </c>
      <c r="G41" s="24" t="inlineStr">
        <is>
          <t>Destek</t>
        </is>
      </c>
    </row>
    <row r="42">
      <c r="A42" s="24" t="inlineStr">
        <is>
          <t>R-1040</t>
        </is>
      </c>
      <c r="B42" s="25" t="n">
        <v>45839</v>
      </c>
      <c r="C42" s="24" t="inlineStr">
        <is>
          <t>Cust-78</t>
        </is>
      </c>
      <c r="D42" s="24" t="inlineStr">
        <is>
          <t>Mağaza</t>
        </is>
      </c>
      <c r="E42" s="26" t="n">
        <v>6</v>
      </c>
      <c r="F42" s="24" t="inlineStr">
        <is>
          <t>...</t>
        </is>
      </c>
      <c r="G42" s="24" t="inlineStr">
        <is>
          <t>Destek</t>
        </is>
      </c>
    </row>
    <row r="43">
      <c r="A43" s="24" t="inlineStr">
        <is>
          <t>R-1041</t>
        </is>
      </c>
      <c r="B43" s="25" t="n">
        <v>45889</v>
      </c>
      <c r="C43" s="24" t="inlineStr">
        <is>
          <t>Cust-29</t>
        </is>
      </c>
      <c r="D43" s="24" t="inlineStr">
        <is>
          <t>Mağaza</t>
        </is>
      </c>
      <c r="E43" s="26" t="n">
        <v>5</v>
      </c>
      <c r="F43" s="24" t="inlineStr">
        <is>
          <t>...</t>
        </is>
      </c>
      <c r="G43" s="24" t="inlineStr">
        <is>
          <t>Fiyat</t>
        </is>
      </c>
    </row>
    <row r="44">
      <c r="A44" s="24" t="inlineStr">
        <is>
          <t>R-1042</t>
        </is>
      </c>
      <c r="B44" s="25" t="n">
        <v>45784</v>
      </c>
      <c r="C44" s="24" t="inlineStr">
        <is>
          <t>Cust-72</t>
        </is>
      </c>
      <c r="D44" s="24" t="inlineStr">
        <is>
          <t>Çağrı Merkezi</t>
        </is>
      </c>
      <c r="E44" s="26" t="n">
        <v>5</v>
      </c>
      <c r="F44" s="24" t="inlineStr">
        <is>
          <t>...</t>
        </is>
      </c>
      <c r="G44" s="24" t="inlineStr">
        <is>
          <t>Diğer</t>
        </is>
      </c>
    </row>
    <row r="45">
      <c r="A45" s="24" t="inlineStr">
        <is>
          <t>R-1043</t>
        </is>
      </c>
      <c r="B45" s="25" t="n">
        <v>45714</v>
      </c>
      <c r="C45" s="24" t="inlineStr">
        <is>
          <t>Cust-25</t>
        </is>
      </c>
      <c r="D45" s="24" t="inlineStr">
        <is>
          <t>Çağrı Merkezi</t>
        </is>
      </c>
      <c r="E45" s="26" t="n">
        <v>6</v>
      </c>
      <c r="F45" s="24" t="inlineStr">
        <is>
          <t>...</t>
        </is>
      </c>
      <c r="G45" s="24" t="inlineStr">
        <is>
          <t>Fiyat</t>
        </is>
      </c>
    </row>
    <row r="46">
      <c r="A46" s="24" t="inlineStr">
        <is>
          <t>R-1044</t>
        </is>
      </c>
      <c r="B46" s="25" t="n">
        <v>45963</v>
      </c>
      <c r="C46" s="24" t="inlineStr">
        <is>
          <t>Cust-31</t>
        </is>
      </c>
      <c r="D46" s="24" t="inlineStr">
        <is>
          <t>Mağaza</t>
        </is>
      </c>
      <c r="E46" s="26" t="n">
        <v>10</v>
      </c>
      <c r="F46" s="24" t="inlineStr">
        <is>
          <t>...</t>
        </is>
      </c>
      <c r="G46" s="24" t="inlineStr">
        <is>
          <t>Teslimat</t>
        </is>
      </c>
    </row>
    <row r="47">
      <c r="A47" s="24" t="inlineStr">
        <is>
          <t>R-1045</t>
        </is>
      </c>
      <c r="B47" s="25" t="n">
        <v>45948</v>
      </c>
      <c r="C47" s="24" t="inlineStr">
        <is>
          <t>Cust-27</t>
        </is>
      </c>
      <c r="D47" s="24" t="inlineStr">
        <is>
          <t>Çağrı Merkezi</t>
        </is>
      </c>
      <c r="E47" s="26" t="n">
        <v>5</v>
      </c>
      <c r="F47" s="24" t="inlineStr">
        <is>
          <t>...</t>
        </is>
      </c>
      <c r="G47" s="24" t="inlineStr">
        <is>
          <t>Diğer</t>
        </is>
      </c>
    </row>
    <row r="48">
      <c r="A48" s="24" t="inlineStr">
        <is>
          <t>R-1046</t>
        </is>
      </c>
      <c r="B48" s="25" t="n">
        <v>45795</v>
      </c>
      <c r="C48" s="24" t="inlineStr">
        <is>
          <t>Cust-78</t>
        </is>
      </c>
      <c r="D48" s="24" t="inlineStr">
        <is>
          <t>Çağrı Merkezi</t>
        </is>
      </c>
      <c r="E48" s="26" t="n">
        <v>5</v>
      </c>
      <c r="F48" s="24" t="inlineStr">
        <is>
          <t>...</t>
        </is>
      </c>
      <c r="G48" s="24" t="inlineStr">
        <is>
          <t>Hizmet</t>
        </is>
      </c>
    </row>
    <row r="49">
      <c r="A49" s="24" t="inlineStr">
        <is>
          <t>R-1047</t>
        </is>
      </c>
      <c r="B49" s="25" t="n">
        <v>46001</v>
      </c>
      <c r="C49" s="24" t="inlineStr">
        <is>
          <t>Cust-47</t>
        </is>
      </c>
      <c r="D49" s="24" t="inlineStr">
        <is>
          <t>Mağaza</t>
        </is>
      </c>
      <c r="E49" s="26" t="n">
        <v>6</v>
      </c>
      <c r="F49" s="24" t="inlineStr">
        <is>
          <t>...</t>
        </is>
      </c>
      <c r="G49" s="24" t="inlineStr">
        <is>
          <t>Diğer</t>
        </is>
      </c>
    </row>
    <row r="50">
      <c r="A50" s="24" t="inlineStr">
        <is>
          <t>R-1048</t>
        </is>
      </c>
      <c r="B50" s="25" t="n">
        <v>45779</v>
      </c>
      <c r="C50" s="24" t="inlineStr">
        <is>
          <t>Cust-42</t>
        </is>
      </c>
      <c r="D50" s="24" t="inlineStr">
        <is>
          <t>Mobil</t>
        </is>
      </c>
      <c r="E50" s="26" t="n">
        <v>8</v>
      </c>
      <c r="F50" s="24" t="inlineStr">
        <is>
          <t>...</t>
        </is>
      </c>
      <c r="G50" s="24" t="inlineStr">
        <is>
          <t>Diğer</t>
        </is>
      </c>
    </row>
    <row r="51">
      <c r="A51" s="24" t="inlineStr">
        <is>
          <t>R-1049</t>
        </is>
      </c>
      <c r="B51" s="25" t="n">
        <v>45668</v>
      </c>
      <c r="C51" s="24" t="inlineStr">
        <is>
          <t>Cust-63</t>
        </is>
      </c>
      <c r="D51" s="24" t="inlineStr">
        <is>
          <t>Çağrı Merkezi</t>
        </is>
      </c>
      <c r="E51" s="26" t="n">
        <v>2</v>
      </c>
      <c r="F51" s="24" t="inlineStr">
        <is>
          <t>...</t>
        </is>
      </c>
      <c r="G51" s="24" t="inlineStr">
        <is>
          <t>Fiyat</t>
        </is>
      </c>
    </row>
    <row r="52">
      <c r="A52" s="24" t="inlineStr">
        <is>
          <t>R-1050</t>
        </is>
      </c>
      <c r="B52" s="25" t="n">
        <v>45714</v>
      </c>
      <c r="C52" s="24" t="inlineStr">
        <is>
          <t>Cust-3</t>
        </is>
      </c>
      <c r="D52" s="24" t="inlineStr">
        <is>
          <t>Mobil</t>
        </is>
      </c>
      <c r="E52" s="26" t="n">
        <v>7</v>
      </c>
      <c r="F52" s="24" t="inlineStr">
        <is>
          <t>...</t>
        </is>
      </c>
      <c r="G52" s="24" t="inlineStr">
        <is>
          <t>Teslimat</t>
        </is>
      </c>
    </row>
    <row r="53">
      <c r="A53" s="24" t="inlineStr">
        <is>
          <t>R-1051</t>
        </is>
      </c>
      <c r="B53" s="25" t="n">
        <v>45779</v>
      </c>
      <c r="C53" s="24" t="inlineStr">
        <is>
          <t>Cust-78</t>
        </is>
      </c>
      <c r="D53" s="24" t="inlineStr">
        <is>
          <t>Online</t>
        </is>
      </c>
      <c r="E53" s="26" t="n">
        <v>8</v>
      </c>
      <c r="F53" s="24" t="inlineStr">
        <is>
          <t>...</t>
        </is>
      </c>
      <c r="G53" s="24" t="inlineStr">
        <is>
          <t>Destek</t>
        </is>
      </c>
    </row>
    <row r="54">
      <c r="A54" s="24" t="inlineStr">
        <is>
          <t>R-1052</t>
        </is>
      </c>
      <c r="B54" s="25" t="n">
        <v>45957</v>
      </c>
      <c r="C54" s="24" t="inlineStr">
        <is>
          <t>Cust-11</t>
        </is>
      </c>
      <c r="D54" s="24" t="inlineStr">
        <is>
          <t>Mağaza</t>
        </is>
      </c>
      <c r="E54" s="26" t="n">
        <v>4</v>
      </c>
      <c r="F54" s="24" t="inlineStr">
        <is>
          <t>...</t>
        </is>
      </c>
      <c r="G54" s="24" t="inlineStr">
        <is>
          <t>Diğer</t>
        </is>
      </c>
    </row>
    <row r="55">
      <c r="A55" s="24" t="inlineStr">
        <is>
          <t>R-1053</t>
        </is>
      </c>
      <c r="B55" s="25" t="n">
        <v>45826</v>
      </c>
      <c r="C55" s="24" t="inlineStr">
        <is>
          <t>Cust-67</t>
        </is>
      </c>
      <c r="D55" s="24" t="inlineStr">
        <is>
          <t>Online</t>
        </is>
      </c>
      <c r="E55" s="26" t="n">
        <v>7</v>
      </c>
      <c r="F55" s="24" t="inlineStr">
        <is>
          <t>...</t>
        </is>
      </c>
      <c r="G55" s="24" t="inlineStr">
        <is>
          <t>Ürün</t>
        </is>
      </c>
    </row>
    <row r="56">
      <c r="A56" s="24" t="inlineStr">
        <is>
          <t>R-1054</t>
        </is>
      </c>
      <c r="B56" s="25" t="n">
        <v>45672</v>
      </c>
      <c r="C56" s="24" t="inlineStr">
        <is>
          <t>Cust-74</t>
        </is>
      </c>
      <c r="D56" s="24" t="inlineStr">
        <is>
          <t>Mobil</t>
        </is>
      </c>
      <c r="E56" s="26" t="n">
        <v>6</v>
      </c>
      <c r="F56" s="24" t="inlineStr">
        <is>
          <t>...</t>
        </is>
      </c>
      <c r="G56" s="24" t="inlineStr">
        <is>
          <t>Diğer</t>
        </is>
      </c>
    </row>
    <row r="57">
      <c r="A57" s="24" t="inlineStr">
        <is>
          <t>R-1055</t>
        </is>
      </c>
      <c r="B57" s="25" t="n">
        <v>45690</v>
      </c>
      <c r="C57" s="24" t="inlineStr">
        <is>
          <t>Cust-53</t>
        </is>
      </c>
      <c r="D57" s="24" t="inlineStr">
        <is>
          <t>Çağrı Merkezi</t>
        </is>
      </c>
      <c r="E57" s="26" t="n">
        <v>7</v>
      </c>
      <c r="F57" s="24" t="inlineStr">
        <is>
          <t>...</t>
        </is>
      </c>
      <c r="G57" s="24" t="inlineStr">
        <is>
          <t>Ürün</t>
        </is>
      </c>
    </row>
    <row r="58">
      <c r="A58" s="24" t="inlineStr">
        <is>
          <t>R-1056</t>
        </is>
      </c>
      <c r="B58" s="25" t="n">
        <v>45697</v>
      </c>
      <c r="C58" s="24" t="inlineStr">
        <is>
          <t>Cust-40</t>
        </is>
      </c>
      <c r="D58" s="24" t="inlineStr">
        <is>
          <t>Online</t>
        </is>
      </c>
      <c r="E58" s="26" t="n">
        <v>9</v>
      </c>
      <c r="F58" s="24" t="inlineStr">
        <is>
          <t>...</t>
        </is>
      </c>
      <c r="G58" s="24" t="inlineStr">
        <is>
          <t>Hizmet</t>
        </is>
      </c>
    </row>
    <row r="59">
      <c r="A59" s="24" t="inlineStr">
        <is>
          <t>R-1057</t>
        </is>
      </c>
      <c r="B59" s="25" t="n">
        <v>45955</v>
      </c>
      <c r="C59" s="24" t="inlineStr">
        <is>
          <t>Cust-5</t>
        </is>
      </c>
      <c r="D59" s="24" t="inlineStr">
        <is>
          <t>Mobil</t>
        </is>
      </c>
      <c r="E59" s="26" t="n">
        <v>7</v>
      </c>
      <c r="F59" s="24" t="inlineStr">
        <is>
          <t>...</t>
        </is>
      </c>
      <c r="G59" s="24" t="inlineStr">
        <is>
          <t>Ürün</t>
        </is>
      </c>
    </row>
    <row r="60">
      <c r="A60" s="24" t="inlineStr">
        <is>
          <t>R-1058</t>
        </is>
      </c>
      <c r="B60" s="25" t="n">
        <v>45901</v>
      </c>
      <c r="C60" s="24" t="inlineStr">
        <is>
          <t>Cust-67</t>
        </is>
      </c>
      <c r="D60" s="24" t="inlineStr">
        <is>
          <t>Mağaza</t>
        </is>
      </c>
      <c r="E60" s="26" t="n">
        <v>5</v>
      </c>
      <c r="F60" s="24" t="inlineStr">
        <is>
          <t>...</t>
        </is>
      </c>
      <c r="G60" s="24" t="inlineStr">
        <is>
          <t>Destek</t>
        </is>
      </c>
    </row>
    <row r="61">
      <c r="A61" s="24" t="inlineStr">
        <is>
          <t>R-1059</t>
        </is>
      </c>
      <c r="B61" s="25" t="n">
        <v>45979</v>
      </c>
      <c r="C61" s="24" t="inlineStr">
        <is>
          <t>Cust-64</t>
        </is>
      </c>
      <c r="D61" s="24" t="inlineStr">
        <is>
          <t>Mağaza</t>
        </is>
      </c>
      <c r="E61" s="26" t="n">
        <v>6</v>
      </c>
      <c r="F61" s="24" t="inlineStr">
        <is>
          <t>...</t>
        </is>
      </c>
      <c r="G61" s="24" t="inlineStr">
        <is>
          <t>Hizmet</t>
        </is>
      </c>
    </row>
    <row r="62">
      <c r="A62" s="24" t="inlineStr">
        <is>
          <t>R-1060</t>
        </is>
      </c>
      <c r="B62" s="25" t="n">
        <v>45872</v>
      </c>
      <c r="C62" s="24" t="inlineStr">
        <is>
          <t>Cust-46</t>
        </is>
      </c>
      <c r="D62" s="24" t="inlineStr">
        <is>
          <t>Mağaza</t>
        </is>
      </c>
      <c r="E62" s="26" t="n">
        <v>2</v>
      </c>
      <c r="F62" s="24" t="inlineStr">
        <is>
          <t>...</t>
        </is>
      </c>
      <c r="G62" s="24" t="inlineStr">
        <is>
          <t>Ürün</t>
        </is>
      </c>
    </row>
    <row r="63">
      <c r="A63" s="24" t="inlineStr">
        <is>
          <t>R-1061</t>
        </is>
      </c>
      <c r="B63" s="25" t="n">
        <v>45946</v>
      </c>
      <c r="C63" s="24" t="inlineStr">
        <is>
          <t>Cust-13</t>
        </is>
      </c>
      <c r="D63" s="24" t="inlineStr">
        <is>
          <t>Mobil</t>
        </is>
      </c>
      <c r="E63" s="26" t="n">
        <v>6</v>
      </c>
      <c r="F63" s="24" t="inlineStr">
        <is>
          <t>...</t>
        </is>
      </c>
      <c r="G63" s="24" t="inlineStr">
        <is>
          <t>Fiyat</t>
        </is>
      </c>
    </row>
    <row r="64">
      <c r="A64" s="24" t="inlineStr">
        <is>
          <t>R-1062</t>
        </is>
      </c>
      <c r="B64" s="25" t="n">
        <v>45773</v>
      </c>
      <c r="C64" s="24" t="inlineStr">
        <is>
          <t>Cust-33</t>
        </is>
      </c>
      <c r="D64" s="24" t="inlineStr">
        <is>
          <t>Çağrı Merkezi</t>
        </is>
      </c>
      <c r="E64" s="26" t="n">
        <v>6</v>
      </c>
      <c r="F64" s="24" t="inlineStr">
        <is>
          <t>...</t>
        </is>
      </c>
      <c r="G64" s="24" t="inlineStr">
        <is>
          <t>Destek</t>
        </is>
      </c>
    </row>
    <row r="65">
      <c r="A65" s="24" t="inlineStr">
        <is>
          <t>R-1063</t>
        </is>
      </c>
      <c r="B65" s="25" t="n">
        <v>45683</v>
      </c>
      <c r="C65" s="24" t="inlineStr">
        <is>
          <t>Cust-65</t>
        </is>
      </c>
      <c r="D65" s="24" t="inlineStr">
        <is>
          <t>Çağrı Merkezi</t>
        </is>
      </c>
      <c r="E65" s="26" t="n">
        <v>7</v>
      </c>
      <c r="F65" s="24" t="inlineStr">
        <is>
          <t>...</t>
        </is>
      </c>
      <c r="G65" s="24" t="inlineStr">
        <is>
          <t>Hizmet</t>
        </is>
      </c>
    </row>
    <row r="66">
      <c r="A66" s="24" t="inlineStr">
        <is>
          <t>R-1064</t>
        </is>
      </c>
      <c r="B66" s="25" t="n">
        <v>45754</v>
      </c>
      <c r="C66" s="24" t="inlineStr">
        <is>
          <t>Cust-48</t>
        </is>
      </c>
      <c r="D66" s="24" t="inlineStr">
        <is>
          <t>Mağaza</t>
        </is>
      </c>
      <c r="E66" s="26" t="n">
        <v>4</v>
      </c>
      <c r="F66" s="24" t="inlineStr">
        <is>
          <t>...</t>
        </is>
      </c>
      <c r="G66" s="24" t="inlineStr">
        <is>
          <t>Ürün</t>
        </is>
      </c>
    </row>
    <row r="67">
      <c r="A67" s="24" t="inlineStr">
        <is>
          <t>R-1065</t>
        </is>
      </c>
      <c r="B67" s="25" t="n">
        <v>45757</v>
      </c>
      <c r="C67" s="24" t="inlineStr">
        <is>
          <t>Cust-17</t>
        </is>
      </c>
      <c r="D67" s="24" t="inlineStr">
        <is>
          <t>Mağaza</t>
        </is>
      </c>
      <c r="E67" s="26" t="n">
        <v>10</v>
      </c>
      <c r="F67" s="24" t="inlineStr">
        <is>
          <t>...</t>
        </is>
      </c>
      <c r="G67" s="24" t="inlineStr">
        <is>
          <t>Teslimat</t>
        </is>
      </c>
    </row>
    <row r="68">
      <c r="A68" s="24" t="inlineStr">
        <is>
          <t>R-1066</t>
        </is>
      </c>
      <c r="B68" s="25" t="n">
        <v>45987</v>
      </c>
      <c r="C68" s="24" t="inlineStr">
        <is>
          <t>Cust-35</t>
        </is>
      </c>
      <c r="D68" s="24" t="inlineStr">
        <is>
          <t>Online</t>
        </is>
      </c>
      <c r="E68" s="26" t="n">
        <v>4</v>
      </c>
      <c r="F68" s="24" t="inlineStr">
        <is>
          <t>...</t>
        </is>
      </c>
      <c r="G68" s="24" t="inlineStr">
        <is>
          <t>Teslimat</t>
        </is>
      </c>
    </row>
    <row r="69">
      <c r="A69" s="24" t="inlineStr">
        <is>
          <t>R-1067</t>
        </is>
      </c>
      <c r="B69" s="25" t="n">
        <v>45738</v>
      </c>
      <c r="C69" s="24" t="inlineStr">
        <is>
          <t>Cust-55</t>
        </is>
      </c>
      <c r="D69" s="24" t="inlineStr">
        <is>
          <t>Mobil</t>
        </is>
      </c>
      <c r="E69" s="26" t="n">
        <v>1</v>
      </c>
      <c r="F69" s="24" t="inlineStr">
        <is>
          <t>...</t>
        </is>
      </c>
      <c r="G69" s="24" t="inlineStr">
        <is>
          <t>Destek</t>
        </is>
      </c>
    </row>
    <row r="70">
      <c r="A70" s="24" t="inlineStr">
        <is>
          <t>R-1068</t>
        </is>
      </c>
      <c r="B70" s="25" t="n">
        <v>45771</v>
      </c>
      <c r="C70" s="24" t="inlineStr">
        <is>
          <t>Cust-60</t>
        </is>
      </c>
      <c r="D70" s="24" t="inlineStr">
        <is>
          <t>Çağrı Merkezi</t>
        </is>
      </c>
      <c r="E70" s="26" t="n">
        <v>7</v>
      </c>
      <c r="F70" s="24" t="inlineStr">
        <is>
          <t>...</t>
        </is>
      </c>
      <c r="G70" s="24" t="inlineStr">
        <is>
          <t>Diğer</t>
        </is>
      </c>
    </row>
    <row r="71">
      <c r="A71" s="24" t="inlineStr">
        <is>
          <t>R-1069</t>
        </is>
      </c>
      <c r="B71" s="25" t="n">
        <v>45933</v>
      </c>
      <c r="C71" s="24" t="inlineStr">
        <is>
          <t>Cust-72</t>
        </is>
      </c>
      <c r="D71" s="24" t="inlineStr">
        <is>
          <t>Online</t>
        </is>
      </c>
      <c r="E71" s="26" t="n">
        <v>10</v>
      </c>
      <c r="F71" s="24" t="inlineStr">
        <is>
          <t>...</t>
        </is>
      </c>
      <c r="G71" s="24" t="inlineStr">
        <is>
          <t>Fiyat</t>
        </is>
      </c>
    </row>
    <row r="72">
      <c r="A72" s="24" t="inlineStr">
        <is>
          <t>R-1070</t>
        </is>
      </c>
      <c r="B72" s="25" t="n">
        <v>45846</v>
      </c>
      <c r="C72" s="24" t="inlineStr">
        <is>
          <t>Cust-75</t>
        </is>
      </c>
      <c r="D72" s="24" t="inlineStr">
        <is>
          <t>Mağaza</t>
        </is>
      </c>
      <c r="E72" s="26" t="n">
        <v>7</v>
      </c>
      <c r="F72" s="24" t="inlineStr">
        <is>
          <t>...</t>
        </is>
      </c>
      <c r="G72" s="24" t="inlineStr">
        <is>
          <t>Destek</t>
        </is>
      </c>
    </row>
    <row r="73">
      <c r="A73" s="24" t="inlineStr">
        <is>
          <t>R-1071</t>
        </is>
      </c>
      <c r="B73" s="25" t="n">
        <v>45764</v>
      </c>
      <c r="C73" s="24" t="inlineStr">
        <is>
          <t>Cust-1</t>
        </is>
      </c>
      <c r="D73" s="24" t="inlineStr">
        <is>
          <t>Mağaza</t>
        </is>
      </c>
      <c r="E73" s="26" t="n">
        <v>9</v>
      </c>
      <c r="F73" s="24" t="inlineStr">
        <is>
          <t>...</t>
        </is>
      </c>
      <c r="G73" s="24" t="inlineStr">
        <is>
          <t>Diğer</t>
        </is>
      </c>
    </row>
    <row r="74">
      <c r="A74" s="24" t="inlineStr">
        <is>
          <t>R-1072</t>
        </is>
      </c>
      <c r="B74" s="25" t="n">
        <v>45824</v>
      </c>
      <c r="C74" s="24" t="inlineStr">
        <is>
          <t>Cust-35</t>
        </is>
      </c>
      <c r="D74" s="24" t="inlineStr">
        <is>
          <t>Mobil</t>
        </is>
      </c>
      <c r="E74" s="26" t="n">
        <v>5</v>
      </c>
      <c r="F74" s="24" t="inlineStr">
        <is>
          <t>...</t>
        </is>
      </c>
      <c r="G74" s="24" t="inlineStr">
        <is>
          <t>Hizmet</t>
        </is>
      </c>
    </row>
    <row r="75">
      <c r="A75" s="24" t="inlineStr">
        <is>
          <t>R-1073</t>
        </is>
      </c>
      <c r="B75" s="25" t="n">
        <v>45753</v>
      </c>
      <c r="C75" s="24" t="inlineStr">
        <is>
          <t>Cust-16</t>
        </is>
      </c>
      <c r="D75" s="24" t="inlineStr">
        <is>
          <t>Çağrı Merkezi</t>
        </is>
      </c>
      <c r="E75" s="26" t="n">
        <v>9</v>
      </c>
      <c r="F75" s="24" t="inlineStr">
        <is>
          <t>...</t>
        </is>
      </c>
      <c r="G75" s="24" t="inlineStr">
        <is>
          <t>Ürün</t>
        </is>
      </c>
    </row>
    <row r="76">
      <c r="A76" s="24" t="inlineStr">
        <is>
          <t>R-1074</t>
        </is>
      </c>
      <c r="B76" s="25" t="n">
        <v>45804</v>
      </c>
      <c r="C76" s="24" t="inlineStr">
        <is>
          <t>Cust-37</t>
        </is>
      </c>
      <c r="D76" s="24" t="inlineStr">
        <is>
          <t>Mobil</t>
        </is>
      </c>
      <c r="E76" s="26" t="n">
        <v>6</v>
      </c>
      <c r="F76" s="24" t="inlineStr">
        <is>
          <t>...</t>
        </is>
      </c>
      <c r="G76" s="24" t="inlineStr">
        <is>
          <t>Teslimat</t>
        </is>
      </c>
    </row>
    <row r="77">
      <c r="A77" s="24" t="inlineStr">
        <is>
          <t>R-1075</t>
        </is>
      </c>
      <c r="B77" s="25" t="n">
        <v>45756</v>
      </c>
      <c r="C77" s="24" t="inlineStr">
        <is>
          <t>Cust-5</t>
        </is>
      </c>
      <c r="D77" s="24" t="inlineStr">
        <is>
          <t>Çağrı Merkezi</t>
        </is>
      </c>
      <c r="E77" s="26" t="n">
        <v>4</v>
      </c>
      <c r="F77" s="24" t="inlineStr">
        <is>
          <t>...</t>
        </is>
      </c>
      <c r="G77" s="24" t="inlineStr">
        <is>
          <t>Ürün</t>
        </is>
      </c>
    </row>
    <row r="78">
      <c r="A78" s="24" t="inlineStr">
        <is>
          <t>R-1076</t>
        </is>
      </c>
      <c r="B78" s="25" t="n">
        <v>45804</v>
      </c>
      <c r="C78" s="24" t="inlineStr">
        <is>
          <t>Cust-67</t>
        </is>
      </c>
      <c r="D78" s="24" t="inlineStr">
        <is>
          <t>Mağaza</t>
        </is>
      </c>
      <c r="E78" s="26" t="n">
        <v>8</v>
      </c>
      <c r="F78" s="24" t="inlineStr">
        <is>
          <t>...</t>
        </is>
      </c>
      <c r="G78" s="24" t="inlineStr">
        <is>
          <t>Fiyat</t>
        </is>
      </c>
    </row>
    <row r="79">
      <c r="A79" s="24" t="inlineStr">
        <is>
          <t>R-1077</t>
        </is>
      </c>
      <c r="B79" s="25" t="n">
        <v>45828</v>
      </c>
      <c r="C79" s="24" t="inlineStr">
        <is>
          <t>Cust-70</t>
        </is>
      </c>
      <c r="D79" s="24" t="inlineStr">
        <is>
          <t>Online</t>
        </is>
      </c>
      <c r="E79" s="26" t="n">
        <v>5</v>
      </c>
      <c r="F79" s="24" t="inlineStr">
        <is>
          <t>...</t>
        </is>
      </c>
      <c r="G79" s="24" t="inlineStr">
        <is>
          <t>Teslimat</t>
        </is>
      </c>
    </row>
    <row r="80">
      <c r="A80" s="24" t="inlineStr">
        <is>
          <t>R-1078</t>
        </is>
      </c>
      <c r="B80" s="25" t="n">
        <v>45870</v>
      </c>
      <c r="C80" s="24" t="inlineStr">
        <is>
          <t>Cust-56</t>
        </is>
      </c>
      <c r="D80" s="24" t="inlineStr">
        <is>
          <t>Mobil</t>
        </is>
      </c>
      <c r="E80" s="26" t="n">
        <v>8</v>
      </c>
      <c r="F80" s="24" t="inlineStr">
        <is>
          <t>...</t>
        </is>
      </c>
      <c r="G80" s="24" t="inlineStr">
        <is>
          <t>Diğer</t>
        </is>
      </c>
    </row>
    <row r="81">
      <c r="A81" s="24" t="inlineStr">
        <is>
          <t>R-1079</t>
        </is>
      </c>
      <c r="B81" s="25" t="n">
        <v>45901</v>
      </c>
      <c r="C81" s="24" t="inlineStr">
        <is>
          <t>Cust-23</t>
        </is>
      </c>
      <c r="D81" s="24" t="inlineStr">
        <is>
          <t>Mağaza</t>
        </is>
      </c>
      <c r="E81" s="26" t="n">
        <v>9</v>
      </c>
      <c r="F81" s="24" t="inlineStr">
        <is>
          <t>...</t>
        </is>
      </c>
      <c r="G81" s="24" t="inlineStr">
        <is>
          <t>Fiyat</t>
        </is>
      </c>
    </row>
    <row r="82">
      <c r="A82" s="24" t="inlineStr">
        <is>
          <t>R-1080</t>
        </is>
      </c>
      <c r="B82" s="25" t="n">
        <v>45796</v>
      </c>
      <c r="C82" s="24" t="inlineStr">
        <is>
          <t>Cust-18</t>
        </is>
      </c>
      <c r="D82" s="24" t="inlineStr">
        <is>
          <t>Mobil</t>
        </is>
      </c>
      <c r="E82" s="26" t="n">
        <v>10</v>
      </c>
      <c r="F82" s="24" t="inlineStr">
        <is>
          <t>...</t>
        </is>
      </c>
      <c r="G82" s="24" t="inlineStr">
        <is>
          <t>Teslimat</t>
        </is>
      </c>
    </row>
    <row r="83">
      <c r="A83" s="24" t="inlineStr">
        <is>
          <t>R-1081</t>
        </is>
      </c>
      <c r="B83" s="25" t="n">
        <v>45857</v>
      </c>
      <c r="C83" s="24" t="inlineStr">
        <is>
          <t>Cust-72</t>
        </is>
      </c>
      <c r="D83" s="24" t="inlineStr">
        <is>
          <t>Mobil</t>
        </is>
      </c>
      <c r="E83" s="26" t="n">
        <v>8</v>
      </c>
      <c r="F83" s="24" t="inlineStr">
        <is>
          <t>...</t>
        </is>
      </c>
      <c r="G83" s="24" t="inlineStr">
        <is>
          <t>Hizmet</t>
        </is>
      </c>
    </row>
    <row r="84">
      <c r="A84" s="24" t="inlineStr">
        <is>
          <t>R-1082</t>
        </is>
      </c>
      <c r="B84" s="25" t="n">
        <v>45835</v>
      </c>
      <c r="C84" s="24" t="inlineStr">
        <is>
          <t>Cust-78</t>
        </is>
      </c>
      <c r="D84" s="24" t="inlineStr">
        <is>
          <t>Çağrı Merkezi</t>
        </is>
      </c>
      <c r="E84" s="26" t="n">
        <v>10</v>
      </c>
      <c r="F84" s="24" t="inlineStr">
        <is>
          <t>...</t>
        </is>
      </c>
      <c r="G84" s="24" t="inlineStr">
        <is>
          <t>Ürün</t>
        </is>
      </c>
    </row>
    <row r="85">
      <c r="A85" s="24" t="inlineStr">
        <is>
          <t>R-1083</t>
        </is>
      </c>
      <c r="B85" s="25" t="n">
        <v>45850</v>
      </c>
      <c r="C85" s="24" t="inlineStr">
        <is>
          <t>Cust-17</t>
        </is>
      </c>
      <c r="D85" s="24" t="inlineStr">
        <is>
          <t>Online</t>
        </is>
      </c>
      <c r="E85" s="26" t="n">
        <v>10</v>
      </c>
      <c r="F85" s="24" t="inlineStr">
        <is>
          <t>...</t>
        </is>
      </c>
      <c r="G85" s="24" t="inlineStr">
        <is>
          <t>Teslimat</t>
        </is>
      </c>
    </row>
    <row r="86">
      <c r="A86" s="24" t="inlineStr">
        <is>
          <t>R-1084</t>
        </is>
      </c>
      <c r="B86" s="25" t="n">
        <v>45989</v>
      </c>
      <c r="C86" s="24" t="inlineStr">
        <is>
          <t>Cust-5</t>
        </is>
      </c>
      <c r="D86" s="24" t="inlineStr">
        <is>
          <t>Mobil</t>
        </is>
      </c>
      <c r="E86" s="26" t="n">
        <v>7</v>
      </c>
      <c r="F86" s="24" t="inlineStr">
        <is>
          <t>...</t>
        </is>
      </c>
      <c r="G86" s="24" t="inlineStr">
        <is>
          <t>Hizmet</t>
        </is>
      </c>
    </row>
    <row r="87">
      <c r="A87" s="24" t="inlineStr">
        <is>
          <t>R-1085</t>
        </is>
      </c>
      <c r="B87" s="25" t="n">
        <v>46001</v>
      </c>
      <c r="C87" s="24" t="inlineStr">
        <is>
          <t>Cust-19</t>
        </is>
      </c>
      <c r="D87" s="24" t="inlineStr">
        <is>
          <t>Mobil</t>
        </is>
      </c>
      <c r="E87" s="26" t="n">
        <v>4</v>
      </c>
      <c r="F87" s="24" t="inlineStr">
        <is>
          <t>...</t>
        </is>
      </c>
      <c r="G87" s="24" t="inlineStr">
        <is>
          <t>Hizmet</t>
        </is>
      </c>
    </row>
    <row r="88">
      <c r="A88" s="24" t="inlineStr">
        <is>
          <t>R-1086</t>
        </is>
      </c>
      <c r="B88" s="25" t="n">
        <v>45906</v>
      </c>
      <c r="C88" s="24" t="inlineStr">
        <is>
          <t>Cust-62</t>
        </is>
      </c>
      <c r="D88" s="24" t="inlineStr">
        <is>
          <t>Çağrı Merkezi</t>
        </is>
      </c>
      <c r="E88" s="26" t="n">
        <v>7</v>
      </c>
      <c r="F88" s="24" t="inlineStr">
        <is>
          <t>...</t>
        </is>
      </c>
      <c r="G88" s="24" t="inlineStr">
        <is>
          <t>Ürün</t>
        </is>
      </c>
    </row>
    <row r="89">
      <c r="A89" s="24" t="inlineStr">
        <is>
          <t>R-1087</t>
        </is>
      </c>
      <c r="B89" s="25" t="n">
        <v>45738</v>
      </c>
      <c r="C89" s="24" t="inlineStr">
        <is>
          <t>Cust-21</t>
        </is>
      </c>
      <c r="D89" s="24" t="inlineStr">
        <is>
          <t>Mobil</t>
        </is>
      </c>
      <c r="E89" s="26" t="n">
        <v>10</v>
      </c>
      <c r="F89" s="24" t="inlineStr">
        <is>
          <t>...</t>
        </is>
      </c>
      <c r="G89" s="24" t="inlineStr">
        <is>
          <t>Fiyat</t>
        </is>
      </c>
    </row>
    <row r="90">
      <c r="A90" s="24" t="inlineStr">
        <is>
          <t>R-1088</t>
        </is>
      </c>
      <c r="B90" s="25" t="n">
        <v>45790</v>
      </c>
      <c r="C90" s="24" t="inlineStr">
        <is>
          <t>Cust-76</t>
        </is>
      </c>
      <c r="D90" s="24" t="inlineStr">
        <is>
          <t>Online</t>
        </is>
      </c>
      <c r="E90" s="26" t="n">
        <v>5</v>
      </c>
      <c r="F90" s="24" t="inlineStr">
        <is>
          <t>...</t>
        </is>
      </c>
      <c r="G90" s="24" t="inlineStr">
        <is>
          <t>Hizmet</t>
        </is>
      </c>
    </row>
    <row r="91">
      <c r="A91" s="24" t="inlineStr">
        <is>
          <t>R-1089</t>
        </is>
      </c>
      <c r="B91" s="25" t="n">
        <v>45883</v>
      </c>
      <c r="C91" s="24" t="inlineStr">
        <is>
          <t>Cust-51</t>
        </is>
      </c>
      <c r="D91" s="24" t="inlineStr">
        <is>
          <t>Çağrı Merkezi</t>
        </is>
      </c>
      <c r="E91" s="26" t="n">
        <v>7</v>
      </c>
      <c r="F91" s="24" t="inlineStr">
        <is>
          <t>...</t>
        </is>
      </c>
      <c r="G91" s="24" t="inlineStr">
        <is>
          <t>Diğer</t>
        </is>
      </c>
    </row>
    <row r="92">
      <c r="A92" s="24" t="inlineStr">
        <is>
          <t>R-1090</t>
        </is>
      </c>
      <c r="B92" s="25" t="n">
        <v>45681</v>
      </c>
      <c r="C92" s="24" t="inlineStr">
        <is>
          <t>Cust-51</t>
        </is>
      </c>
      <c r="D92" s="24" t="inlineStr">
        <is>
          <t>Mobil</t>
        </is>
      </c>
      <c r="E92" s="26" t="n">
        <v>6</v>
      </c>
      <c r="F92" s="24" t="inlineStr">
        <is>
          <t>...</t>
        </is>
      </c>
      <c r="G92" s="24" t="inlineStr">
        <is>
          <t>Teslimat</t>
        </is>
      </c>
    </row>
    <row r="93">
      <c r="A93" s="24" t="inlineStr">
        <is>
          <t>R-1091</t>
        </is>
      </c>
      <c r="B93" s="25" t="n">
        <v>45700</v>
      </c>
      <c r="C93" s="24" t="inlineStr">
        <is>
          <t>Cust-57</t>
        </is>
      </c>
      <c r="D93" s="24" t="inlineStr">
        <is>
          <t>Mobil</t>
        </is>
      </c>
      <c r="E93" s="26" t="n">
        <v>7</v>
      </c>
      <c r="F93" s="24" t="inlineStr">
        <is>
          <t>...</t>
        </is>
      </c>
      <c r="G93" s="24" t="inlineStr">
        <is>
          <t>Ürün</t>
        </is>
      </c>
    </row>
    <row r="94">
      <c r="A94" s="24" t="inlineStr">
        <is>
          <t>R-1092</t>
        </is>
      </c>
      <c r="B94" s="25" t="n">
        <v>45700</v>
      </c>
      <c r="C94" s="24" t="inlineStr">
        <is>
          <t>Cust-20</t>
        </is>
      </c>
      <c r="D94" s="24" t="inlineStr">
        <is>
          <t>Mağaza</t>
        </is>
      </c>
      <c r="E94" s="26" t="n">
        <v>8</v>
      </c>
      <c r="F94" s="24" t="inlineStr">
        <is>
          <t>...</t>
        </is>
      </c>
      <c r="G94" s="24" t="inlineStr">
        <is>
          <t>Teslimat</t>
        </is>
      </c>
    </row>
    <row r="95">
      <c r="A95" s="24" t="inlineStr">
        <is>
          <t>R-1093</t>
        </is>
      </c>
      <c r="B95" s="25" t="n">
        <v>45995</v>
      </c>
      <c r="C95" s="24" t="inlineStr">
        <is>
          <t>Cust-51</t>
        </is>
      </c>
      <c r="D95" s="24" t="inlineStr">
        <is>
          <t>Mobil</t>
        </is>
      </c>
      <c r="E95" s="26" t="n">
        <v>7</v>
      </c>
      <c r="F95" s="24" t="inlineStr">
        <is>
          <t>...</t>
        </is>
      </c>
      <c r="G95" s="24" t="inlineStr">
        <is>
          <t>Destek</t>
        </is>
      </c>
    </row>
    <row r="96">
      <c r="A96" s="24" t="inlineStr">
        <is>
          <t>R-1094</t>
        </is>
      </c>
      <c r="B96" s="25" t="n">
        <v>45784</v>
      </c>
      <c r="C96" s="24" t="inlineStr">
        <is>
          <t>Cust-6</t>
        </is>
      </c>
      <c r="D96" s="24" t="inlineStr">
        <is>
          <t>Mağaza</t>
        </is>
      </c>
      <c r="E96" s="26" t="n">
        <v>2</v>
      </c>
      <c r="F96" s="24" t="inlineStr">
        <is>
          <t>...</t>
        </is>
      </c>
      <c r="G96" s="24" t="inlineStr">
        <is>
          <t>Destek</t>
        </is>
      </c>
    </row>
    <row r="97">
      <c r="A97" s="24" t="inlineStr">
        <is>
          <t>R-1095</t>
        </is>
      </c>
      <c r="B97" s="25" t="n">
        <v>45720</v>
      </c>
      <c r="C97" s="24" t="inlineStr">
        <is>
          <t>Cust-37</t>
        </is>
      </c>
      <c r="D97" s="24" t="inlineStr">
        <is>
          <t>Mağaza</t>
        </is>
      </c>
      <c r="E97" s="26" t="n">
        <v>10</v>
      </c>
      <c r="F97" s="24" t="inlineStr">
        <is>
          <t>...</t>
        </is>
      </c>
      <c r="G97" s="24" t="inlineStr">
        <is>
          <t>Fiyat</t>
        </is>
      </c>
    </row>
    <row r="98">
      <c r="A98" s="24" t="inlineStr">
        <is>
          <t>R-1096</t>
        </is>
      </c>
      <c r="B98" s="25" t="n">
        <v>45810</v>
      </c>
      <c r="C98" s="24" t="inlineStr">
        <is>
          <t>Cust-18</t>
        </is>
      </c>
      <c r="D98" s="24" t="inlineStr">
        <is>
          <t>Online</t>
        </is>
      </c>
      <c r="E98" s="26" t="n">
        <v>5</v>
      </c>
      <c r="F98" s="24" t="inlineStr">
        <is>
          <t>...</t>
        </is>
      </c>
      <c r="G98" s="24" t="inlineStr">
        <is>
          <t>Destek</t>
        </is>
      </c>
    </row>
    <row r="99">
      <c r="A99" s="24" t="inlineStr">
        <is>
          <t>R-1097</t>
        </is>
      </c>
      <c r="B99" s="25" t="n">
        <v>45670</v>
      </c>
      <c r="C99" s="24" t="inlineStr">
        <is>
          <t>Cust-27</t>
        </is>
      </c>
      <c r="D99" s="24" t="inlineStr">
        <is>
          <t>Mobil</t>
        </is>
      </c>
      <c r="E99" s="26" t="n">
        <v>4</v>
      </c>
      <c r="F99" s="24" t="inlineStr">
        <is>
          <t>...</t>
        </is>
      </c>
      <c r="G99" s="24" t="inlineStr">
        <is>
          <t>Diğer</t>
        </is>
      </c>
    </row>
    <row r="100">
      <c r="A100" s="24" t="inlineStr">
        <is>
          <t>R-1098</t>
        </is>
      </c>
      <c r="B100" s="25" t="n">
        <v>45813</v>
      </c>
      <c r="C100" s="24" t="inlineStr">
        <is>
          <t>Cust-61</t>
        </is>
      </c>
      <c r="D100" s="24" t="inlineStr">
        <is>
          <t>Online</t>
        </is>
      </c>
      <c r="E100" s="26" t="n">
        <v>5</v>
      </c>
      <c r="F100" s="24" t="inlineStr">
        <is>
          <t>...</t>
        </is>
      </c>
      <c r="G100" s="24" t="inlineStr">
        <is>
          <t>Ürün</t>
        </is>
      </c>
    </row>
    <row r="101">
      <c r="A101" s="24" t="inlineStr">
        <is>
          <t>R-1099</t>
        </is>
      </c>
      <c r="B101" s="25" t="n">
        <v>45781</v>
      </c>
      <c r="C101" s="24" t="inlineStr">
        <is>
          <t>Cust-68</t>
        </is>
      </c>
      <c r="D101" s="24" t="inlineStr">
        <is>
          <t>Mobil</t>
        </is>
      </c>
      <c r="E101" s="26" t="n">
        <v>5</v>
      </c>
      <c r="F101" s="24" t="inlineStr">
        <is>
          <t>...</t>
        </is>
      </c>
      <c r="G101" s="24" t="inlineStr">
        <is>
          <t>Ürün</t>
        </is>
      </c>
    </row>
    <row r="102">
      <c r="A102" s="24" t="inlineStr">
        <is>
          <t>R-1100</t>
        </is>
      </c>
      <c r="B102" s="25" t="n">
        <v>45682</v>
      </c>
      <c r="C102" s="24" t="inlineStr">
        <is>
          <t>Cust-49</t>
        </is>
      </c>
      <c r="D102" s="24" t="inlineStr">
        <is>
          <t>Çağrı Merkezi</t>
        </is>
      </c>
      <c r="E102" s="26" t="n">
        <v>7</v>
      </c>
      <c r="F102" s="24" t="inlineStr">
        <is>
          <t>...</t>
        </is>
      </c>
      <c r="G102" s="24" t="inlineStr">
        <is>
          <t>Destek</t>
        </is>
      </c>
    </row>
    <row r="103">
      <c r="A103" s="24" t="inlineStr">
        <is>
          <t>R-1101</t>
        </is>
      </c>
      <c r="B103" s="25" t="n">
        <v>45893</v>
      </c>
      <c r="C103" s="24" t="inlineStr">
        <is>
          <t>Cust-60</t>
        </is>
      </c>
      <c r="D103" s="24" t="inlineStr">
        <is>
          <t>Çağrı Merkezi</t>
        </is>
      </c>
      <c r="E103" s="26" t="n">
        <v>8</v>
      </c>
      <c r="F103" s="24" t="inlineStr">
        <is>
          <t>...</t>
        </is>
      </c>
      <c r="G103" s="24" t="inlineStr">
        <is>
          <t>Ürün</t>
        </is>
      </c>
    </row>
    <row r="104">
      <c r="A104" s="24" t="inlineStr">
        <is>
          <t>R-1102</t>
        </is>
      </c>
      <c r="B104" s="25" t="n">
        <v>45921</v>
      </c>
      <c r="C104" s="24" t="inlineStr">
        <is>
          <t>Cust-28</t>
        </is>
      </c>
      <c r="D104" s="24" t="inlineStr">
        <is>
          <t>Mağaza</t>
        </is>
      </c>
      <c r="E104" s="26" t="n">
        <v>8</v>
      </c>
      <c r="F104" s="24" t="inlineStr">
        <is>
          <t>...</t>
        </is>
      </c>
      <c r="G104" s="24" t="inlineStr">
        <is>
          <t>Fiyat</t>
        </is>
      </c>
    </row>
    <row r="105">
      <c r="A105" s="24" t="inlineStr">
        <is>
          <t>R-1103</t>
        </is>
      </c>
      <c r="B105" s="25" t="n">
        <v>45881</v>
      </c>
      <c r="C105" s="24" t="inlineStr">
        <is>
          <t>Cust-6</t>
        </is>
      </c>
      <c r="D105" s="24" t="inlineStr">
        <is>
          <t>Mağaza</t>
        </is>
      </c>
      <c r="E105" s="26" t="n">
        <v>8</v>
      </c>
      <c r="F105" s="24" t="inlineStr">
        <is>
          <t>...</t>
        </is>
      </c>
      <c r="G105" s="24" t="inlineStr">
        <is>
          <t>Ürün</t>
        </is>
      </c>
    </row>
    <row r="106">
      <c r="A106" s="24" t="inlineStr">
        <is>
          <t>R-1104</t>
        </is>
      </c>
      <c r="B106" s="25" t="n">
        <v>45809</v>
      </c>
      <c r="C106" s="24" t="inlineStr">
        <is>
          <t>Cust-79</t>
        </is>
      </c>
      <c r="D106" s="24" t="inlineStr">
        <is>
          <t>Mağaza</t>
        </is>
      </c>
      <c r="E106" s="26" t="n">
        <v>7</v>
      </c>
      <c r="F106" s="24" t="inlineStr">
        <is>
          <t>...</t>
        </is>
      </c>
      <c r="G106" s="24" t="inlineStr">
        <is>
          <t>Fiyat</t>
        </is>
      </c>
    </row>
    <row r="107">
      <c r="A107" s="24" t="inlineStr">
        <is>
          <t>R-1105</t>
        </is>
      </c>
      <c r="B107" s="25" t="n">
        <v>45958</v>
      </c>
      <c r="C107" s="24" t="inlineStr">
        <is>
          <t>Cust-48</t>
        </is>
      </c>
      <c r="D107" s="24" t="inlineStr">
        <is>
          <t>Çağrı Merkezi</t>
        </is>
      </c>
      <c r="E107" s="26" t="n">
        <v>4</v>
      </c>
      <c r="F107" s="24" t="inlineStr">
        <is>
          <t>...</t>
        </is>
      </c>
      <c r="G107" s="24" t="inlineStr">
        <is>
          <t>Fiyat</t>
        </is>
      </c>
    </row>
    <row r="108">
      <c r="A108" s="24" t="inlineStr">
        <is>
          <t>R-1106</t>
        </is>
      </c>
      <c r="B108" s="25" t="n">
        <v>45865</v>
      </c>
      <c r="C108" s="24" t="inlineStr">
        <is>
          <t>Cust-4</t>
        </is>
      </c>
      <c r="D108" s="24" t="inlineStr">
        <is>
          <t>Online</t>
        </is>
      </c>
      <c r="E108" s="26" t="n">
        <v>5</v>
      </c>
      <c r="F108" s="24" t="inlineStr">
        <is>
          <t>...</t>
        </is>
      </c>
      <c r="G108" s="24" t="inlineStr">
        <is>
          <t>Fiyat</t>
        </is>
      </c>
    </row>
    <row r="109">
      <c r="A109" s="24" t="inlineStr">
        <is>
          <t>R-1107</t>
        </is>
      </c>
      <c r="B109" s="25" t="n">
        <v>45814</v>
      </c>
      <c r="C109" s="24" t="inlineStr">
        <is>
          <t>Cust-73</t>
        </is>
      </c>
      <c r="D109" s="24" t="inlineStr">
        <is>
          <t>Çağrı Merkezi</t>
        </is>
      </c>
      <c r="E109" s="26" t="n">
        <v>8</v>
      </c>
      <c r="F109" s="24" t="inlineStr">
        <is>
          <t>...</t>
        </is>
      </c>
      <c r="G109" s="24" t="inlineStr">
        <is>
          <t>Diğer</t>
        </is>
      </c>
    </row>
    <row r="110">
      <c r="A110" s="24" t="inlineStr">
        <is>
          <t>R-1108</t>
        </is>
      </c>
      <c r="B110" s="25" t="n">
        <v>45828</v>
      </c>
      <c r="C110" s="24" t="inlineStr">
        <is>
          <t>Cust-53</t>
        </is>
      </c>
      <c r="D110" s="24" t="inlineStr">
        <is>
          <t>Mağaza</t>
        </is>
      </c>
      <c r="E110" s="26" t="n">
        <v>6</v>
      </c>
      <c r="F110" s="24" t="inlineStr">
        <is>
          <t>...</t>
        </is>
      </c>
      <c r="G110" s="24" t="inlineStr">
        <is>
          <t>Destek</t>
        </is>
      </c>
    </row>
    <row r="111">
      <c r="A111" s="24" t="inlineStr">
        <is>
          <t>R-1109</t>
        </is>
      </c>
      <c r="B111" s="25" t="n">
        <v>46001</v>
      </c>
      <c r="C111" s="24" t="inlineStr">
        <is>
          <t>Cust-44</t>
        </is>
      </c>
      <c r="D111" s="24" t="inlineStr">
        <is>
          <t>Mobil</t>
        </is>
      </c>
      <c r="E111" s="26" t="n">
        <v>7</v>
      </c>
      <c r="F111" s="24" t="inlineStr">
        <is>
          <t>...</t>
        </is>
      </c>
      <c r="G111" s="24" t="inlineStr">
        <is>
          <t>Destek</t>
        </is>
      </c>
    </row>
    <row r="112">
      <c r="A112" s="24" t="inlineStr">
        <is>
          <t>R-1110</t>
        </is>
      </c>
      <c r="B112" s="25" t="n">
        <v>46010</v>
      </c>
      <c r="C112" s="24" t="inlineStr">
        <is>
          <t>Cust-45</t>
        </is>
      </c>
      <c r="D112" s="24" t="inlineStr">
        <is>
          <t>Mobil</t>
        </is>
      </c>
      <c r="E112" s="26" t="n">
        <v>3</v>
      </c>
      <c r="F112" s="24" t="inlineStr">
        <is>
          <t>...</t>
        </is>
      </c>
      <c r="G112" s="24" t="inlineStr">
        <is>
          <t>Diğer</t>
        </is>
      </c>
    </row>
    <row r="113">
      <c r="A113" s="24" t="inlineStr">
        <is>
          <t>R-1111</t>
        </is>
      </c>
      <c r="B113" s="25" t="n">
        <v>45864</v>
      </c>
      <c r="C113" s="24" t="inlineStr">
        <is>
          <t>Cust-71</t>
        </is>
      </c>
      <c r="D113" s="24" t="inlineStr">
        <is>
          <t>Mağaza</t>
        </is>
      </c>
      <c r="E113" s="26" t="n">
        <v>10</v>
      </c>
      <c r="F113" s="24" t="inlineStr">
        <is>
          <t>...</t>
        </is>
      </c>
      <c r="G113" s="24" t="inlineStr">
        <is>
          <t>Destek</t>
        </is>
      </c>
    </row>
    <row r="114">
      <c r="A114" s="24" t="inlineStr">
        <is>
          <t>R-1112</t>
        </is>
      </c>
      <c r="B114" s="25" t="n">
        <v>45921</v>
      </c>
      <c r="C114" s="24" t="inlineStr">
        <is>
          <t>Cust-40</t>
        </is>
      </c>
      <c r="D114" s="24" t="inlineStr">
        <is>
          <t>Mobil</t>
        </is>
      </c>
      <c r="E114" s="26" t="n">
        <v>10</v>
      </c>
      <c r="F114" s="24" t="inlineStr">
        <is>
          <t>...</t>
        </is>
      </c>
      <c r="G114" s="24" t="inlineStr">
        <is>
          <t>Diğer</t>
        </is>
      </c>
    </row>
    <row r="115">
      <c r="A115" s="24" t="inlineStr">
        <is>
          <t>R-1113</t>
        </is>
      </c>
      <c r="B115" s="25" t="n">
        <v>45882</v>
      </c>
      <c r="C115" s="24" t="inlineStr">
        <is>
          <t>Cust-11</t>
        </is>
      </c>
      <c r="D115" s="24" t="inlineStr">
        <is>
          <t>Online</t>
        </is>
      </c>
      <c r="E115" s="26" t="n">
        <v>5</v>
      </c>
      <c r="F115" s="24" t="inlineStr">
        <is>
          <t>...</t>
        </is>
      </c>
      <c r="G115" s="24" t="inlineStr">
        <is>
          <t>Teslimat</t>
        </is>
      </c>
    </row>
    <row r="116">
      <c r="A116" s="24" t="inlineStr">
        <is>
          <t>R-1114</t>
        </is>
      </c>
      <c r="B116" s="25" t="n">
        <v>45721</v>
      </c>
      <c r="C116" s="24" t="inlineStr">
        <is>
          <t>Cust-40</t>
        </is>
      </c>
      <c r="D116" s="24" t="inlineStr">
        <is>
          <t>Mağaza</t>
        </is>
      </c>
      <c r="E116" s="26" t="n">
        <v>7</v>
      </c>
      <c r="F116" s="24" t="inlineStr">
        <is>
          <t>...</t>
        </is>
      </c>
      <c r="G116" s="24" t="inlineStr">
        <is>
          <t>Hizmet</t>
        </is>
      </c>
    </row>
    <row r="117">
      <c r="A117" s="24" t="inlineStr">
        <is>
          <t>R-1115</t>
        </is>
      </c>
      <c r="B117" s="25" t="n">
        <v>45765</v>
      </c>
      <c r="C117" s="24" t="inlineStr">
        <is>
          <t>Cust-60</t>
        </is>
      </c>
      <c r="D117" s="24" t="inlineStr">
        <is>
          <t>Mağaza</t>
        </is>
      </c>
      <c r="E117" s="26" t="n">
        <v>3</v>
      </c>
      <c r="F117" s="24" t="inlineStr">
        <is>
          <t>...</t>
        </is>
      </c>
      <c r="G117" s="24" t="inlineStr">
        <is>
          <t>Fiyat</t>
        </is>
      </c>
    </row>
    <row r="118">
      <c r="A118" s="24" t="inlineStr">
        <is>
          <t>R-1116</t>
        </is>
      </c>
      <c r="B118" s="25" t="n">
        <v>45771</v>
      </c>
      <c r="C118" s="24" t="inlineStr">
        <is>
          <t>Cust-70</t>
        </is>
      </c>
      <c r="D118" s="24" t="inlineStr">
        <is>
          <t>Online</t>
        </is>
      </c>
      <c r="E118" s="26" t="n">
        <v>9</v>
      </c>
      <c r="F118" s="24" t="inlineStr">
        <is>
          <t>...</t>
        </is>
      </c>
      <c r="G118" s="24" t="inlineStr">
        <is>
          <t>Diğer</t>
        </is>
      </c>
    </row>
    <row r="119">
      <c r="A119" s="24" t="inlineStr">
        <is>
          <t>R-1117</t>
        </is>
      </c>
      <c r="B119" s="25" t="n">
        <v>46005</v>
      </c>
      <c r="C119" s="24" t="inlineStr">
        <is>
          <t>Cust-8</t>
        </is>
      </c>
      <c r="D119" s="24" t="inlineStr">
        <is>
          <t>Mağaza</t>
        </is>
      </c>
      <c r="E119" s="26" t="n">
        <v>7</v>
      </c>
      <c r="F119" s="24" t="inlineStr">
        <is>
          <t>...</t>
        </is>
      </c>
      <c r="G119" s="24" t="inlineStr">
        <is>
          <t>Diğer</t>
        </is>
      </c>
    </row>
    <row r="120">
      <c r="A120" s="24" t="inlineStr">
        <is>
          <t>R-1118</t>
        </is>
      </c>
      <c r="B120" s="25" t="n">
        <v>45909</v>
      </c>
      <c r="C120" s="24" t="inlineStr">
        <is>
          <t>Cust-63</t>
        </is>
      </c>
      <c r="D120" s="24" t="inlineStr">
        <is>
          <t>Mağaza</t>
        </is>
      </c>
      <c r="E120" s="26" t="n">
        <v>9</v>
      </c>
      <c r="F120" s="24" t="inlineStr">
        <is>
          <t>...</t>
        </is>
      </c>
      <c r="G120" s="24" t="inlineStr">
        <is>
          <t>Ürün</t>
        </is>
      </c>
    </row>
    <row r="121">
      <c r="A121" s="24" t="inlineStr">
        <is>
          <t>R-1119</t>
        </is>
      </c>
      <c r="B121" s="25" t="n">
        <v>45821</v>
      </c>
      <c r="C121" s="24" t="inlineStr">
        <is>
          <t>Cust-44</t>
        </is>
      </c>
      <c r="D121" s="24" t="inlineStr">
        <is>
          <t>Online</t>
        </is>
      </c>
      <c r="E121" s="26" t="n">
        <v>10</v>
      </c>
      <c r="F121" s="24" t="inlineStr">
        <is>
          <t>...</t>
        </is>
      </c>
      <c r="G121" s="24" t="inlineStr">
        <is>
          <t>Fiyat</t>
        </is>
      </c>
    </row>
    <row r="122">
      <c r="A122" s="24" t="inlineStr">
        <is>
          <t>R-1120</t>
        </is>
      </c>
      <c r="B122" s="25" t="n">
        <v>45835</v>
      </c>
      <c r="C122" s="24" t="inlineStr">
        <is>
          <t>Cust-30</t>
        </is>
      </c>
      <c r="D122" s="24" t="inlineStr">
        <is>
          <t>Mağaza</t>
        </is>
      </c>
      <c r="E122" s="26" t="n">
        <v>9</v>
      </c>
      <c r="F122" s="24" t="inlineStr">
        <is>
          <t>...</t>
        </is>
      </c>
      <c r="G122" s="24" t="inlineStr">
        <is>
          <t>Fiyat</t>
        </is>
      </c>
    </row>
    <row r="123">
      <c r="A123" s="24" t="inlineStr">
        <is>
          <t>R-1121</t>
        </is>
      </c>
      <c r="B123" s="25" t="n">
        <v>45935</v>
      </c>
      <c r="C123" s="24" t="inlineStr">
        <is>
          <t>Cust-71</t>
        </is>
      </c>
      <c r="D123" s="24" t="inlineStr">
        <is>
          <t>Online</t>
        </is>
      </c>
      <c r="E123" s="26" t="n">
        <v>8</v>
      </c>
      <c r="F123" s="24" t="inlineStr">
        <is>
          <t>...</t>
        </is>
      </c>
      <c r="G123" s="24" t="inlineStr">
        <is>
          <t>Diğer</t>
        </is>
      </c>
    </row>
    <row r="124">
      <c r="A124" s="24" t="inlineStr">
        <is>
          <t>R-1122</t>
        </is>
      </c>
      <c r="B124" s="25" t="n">
        <v>45996</v>
      </c>
      <c r="C124" s="24" t="inlineStr">
        <is>
          <t>Cust-43</t>
        </is>
      </c>
      <c r="D124" s="24" t="inlineStr">
        <is>
          <t>Mağaza</t>
        </is>
      </c>
      <c r="E124" s="26" t="n">
        <v>3</v>
      </c>
      <c r="F124" s="24" t="inlineStr">
        <is>
          <t>...</t>
        </is>
      </c>
      <c r="G124" s="24" t="inlineStr">
        <is>
          <t>Hizmet</t>
        </is>
      </c>
    </row>
    <row r="125">
      <c r="A125" s="24" t="inlineStr">
        <is>
          <t>R-1123</t>
        </is>
      </c>
      <c r="B125" s="25" t="n">
        <v>45997</v>
      </c>
      <c r="C125" s="24" t="inlineStr">
        <is>
          <t>Cust-65</t>
        </is>
      </c>
      <c r="D125" s="24" t="inlineStr">
        <is>
          <t>Mağaza</t>
        </is>
      </c>
      <c r="E125" s="26" t="n">
        <v>10</v>
      </c>
      <c r="F125" s="24" t="inlineStr">
        <is>
          <t>...</t>
        </is>
      </c>
      <c r="G125" s="24" t="inlineStr">
        <is>
          <t>Hizmet</t>
        </is>
      </c>
    </row>
    <row r="126">
      <c r="A126" s="24" t="inlineStr">
        <is>
          <t>R-1124</t>
        </is>
      </c>
      <c r="B126" s="25" t="n">
        <v>45895</v>
      </c>
      <c r="C126" s="24" t="inlineStr">
        <is>
          <t>Cust-53</t>
        </is>
      </c>
      <c r="D126" s="24" t="inlineStr">
        <is>
          <t>Mobil</t>
        </is>
      </c>
      <c r="E126" s="26" t="n">
        <v>9</v>
      </c>
      <c r="F126" s="24" t="inlineStr">
        <is>
          <t>...</t>
        </is>
      </c>
      <c r="G126" s="24" t="inlineStr">
        <is>
          <t>Ürün</t>
        </is>
      </c>
    </row>
    <row r="127">
      <c r="A127" s="24" t="inlineStr">
        <is>
          <t>R-1125</t>
        </is>
      </c>
      <c r="B127" s="25" t="n">
        <v>46007</v>
      </c>
      <c r="C127" s="24" t="inlineStr">
        <is>
          <t>Cust-19</t>
        </is>
      </c>
      <c r="D127" s="24" t="inlineStr">
        <is>
          <t>Çağrı Merkezi</t>
        </is>
      </c>
      <c r="E127" s="26" t="n">
        <v>7</v>
      </c>
      <c r="F127" s="24" t="inlineStr">
        <is>
          <t>...</t>
        </is>
      </c>
      <c r="G127" s="24" t="inlineStr">
        <is>
          <t>Hizmet</t>
        </is>
      </c>
    </row>
    <row r="128">
      <c r="A128" s="24" t="inlineStr">
        <is>
          <t>R-1126</t>
        </is>
      </c>
      <c r="B128" s="25" t="n">
        <v>45729</v>
      </c>
      <c r="C128" s="24" t="inlineStr">
        <is>
          <t>Cust-23</t>
        </is>
      </c>
      <c r="D128" s="24" t="inlineStr">
        <is>
          <t>Mobil</t>
        </is>
      </c>
      <c r="E128" s="26" t="n">
        <v>7</v>
      </c>
      <c r="F128" s="24" t="inlineStr">
        <is>
          <t>...</t>
        </is>
      </c>
      <c r="G128" s="24" t="inlineStr">
        <is>
          <t>Destek</t>
        </is>
      </c>
    </row>
    <row r="129">
      <c r="A129" s="24" t="inlineStr">
        <is>
          <t>R-1127</t>
        </is>
      </c>
      <c r="B129" s="25" t="n">
        <v>45697</v>
      </c>
      <c r="C129" s="24" t="inlineStr">
        <is>
          <t>Cust-53</t>
        </is>
      </c>
      <c r="D129" s="24" t="inlineStr">
        <is>
          <t>Online</t>
        </is>
      </c>
      <c r="E129" s="26" t="n">
        <v>8</v>
      </c>
      <c r="F129" s="24" t="inlineStr">
        <is>
          <t>...</t>
        </is>
      </c>
      <c r="G129" s="24" t="inlineStr">
        <is>
          <t>Teslimat</t>
        </is>
      </c>
    </row>
    <row r="130">
      <c r="A130" s="24" t="inlineStr">
        <is>
          <t>R-1128</t>
        </is>
      </c>
      <c r="B130" s="25" t="n">
        <v>45663</v>
      </c>
      <c r="C130" s="24" t="inlineStr">
        <is>
          <t>Cust-77</t>
        </is>
      </c>
      <c r="D130" s="24" t="inlineStr">
        <is>
          <t>Online</t>
        </is>
      </c>
      <c r="E130" s="26" t="n">
        <v>8</v>
      </c>
      <c r="F130" s="24" t="inlineStr">
        <is>
          <t>...</t>
        </is>
      </c>
      <c r="G130" s="24" t="inlineStr">
        <is>
          <t>Fiyat</t>
        </is>
      </c>
    </row>
    <row r="131">
      <c r="A131" s="24" t="inlineStr">
        <is>
          <t>R-1129</t>
        </is>
      </c>
      <c r="B131" s="25" t="n">
        <v>45953</v>
      </c>
      <c r="C131" s="24" t="inlineStr">
        <is>
          <t>Cust-76</t>
        </is>
      </c>
      <c r="D131" s="24" t="inlineStr">
        <is>
          <t>Online</t>
        </is>
      </c>
      <c r="E131" s="26" t="n">
        <v>3</v>
      </c>
      <c r="F131" s="24" t="inlineStr">
        <is>
          <t>...</t>
        </is>
      </c>
      <c r="G131" s="24" t="inlineStr">
        <is>
          <t>Diğer</t>
        </is>
      </c>
    </row>
    <row r="132">
      <c r="A132" s="24" t="inlineStr">
        <is>
          <t>R-1130</t>
        </is>
      </c>
      <c r="B132" s="25" t="n">
        <v>45998</v>
      </c>
      <c r="C132" s="24" t="inlineStr">
        <is>
          <t>Cust-41</t>
        </is>
      </c>
      <c r="D132" s="24" t="inlineStr">
        <is>
          <t>Mobil</t>
        </is>
      </c>
      <c r="E132" s="26" t="n">
        <v>5</v>
      </c>
      <c r="F132" s="24" t="inlineStr">
        <is>
          <t>...</t>
        </is>
      </c>
      <c r="G132" s="24" t="inlineStr">
        <is>
          <t>Ürün</t>
        </is>
      </c>
    </row>
    <row r="133">
      <c r="A133" s="24" t="inlineStr">
        <is>
          <t>R-1131</t>
        </is>
      </c>
      <c r="B133" s="25" t="n">
        <v>45751</v>
      </c>
      <c r="C133" s="24" t="inlineStr">
        <is>
          <t>Cust-23</t>
        </is>
      </c>
      <c r="D133" s="24" t="inlineStr">
        <is>
          <t>Online</t>
        </is>
      </c>
      <c r="E133" s="26" t="n">
        <v>5</v>
      </c>
      <c r="F133" s="24" t="inlineStr">
        <is>
          <t>...</t>
        </is>
      </c>
      <c r="G133" s="24" t="inlineStr">
        <is>
          <t>Ürün</t>
        </is>
      </c>
    </row>
    <row r="134">
      <c r="A134" s="24" t="inlineStr">
        <is>
          <t>R-1132</t>
        </is>
      </c>
      <c r="B134" s="25" t="n">
        <v>45890</v>
      </c>
      <c r="C134" s="24" t="inlineStr">
        <is>
          <t>Cust-65</t>
        </is>
      </c>
      <c r="D134" s="24" t="inlineStr">
        <is>
          <t>Çağrı Merkezi</t>
        </is>
      </c>
      <c r="E134" s="26" t="n">
        <v>6</v>
      </c>
      <c r="F134" s="24" t="inlineStr">
        <is>
          <t>...</t>
        </is>
      </c>
      <c r="G134" s="24" t="inlineStr">
        <is>
          <t>Teslimat</t>
        </is>
      </c>
    </row>
    <row r="135">
      <c r="A135" s="24" t="inlineStr">
        <is>
          <t>R-1133</t>
        </is>
      </c>
      <c r="B135" s="25" t="n">
        <v>45824</v>
      </c>
      <c r="C135" s="24" t="inlineStr">
        <is>
          <t>Cust-32</t>
        </is>
      </c>
      <c r="D135" s="24" t="inlineStr">
        <is>
          <t>Mağaza</t>
        </is>
      </c>
      <c r="E135" s="26" t="n">
        <v>5</v>
      </c>
      <c r="F135" s="24" t="inlineStr">
        <is>
          <t>...</t>
        </is>
      </c>
      <c r="G135" s="24" t="inlineStr">
        <is>
          <t>Hizmet</t>
        </is>
      </c>
    </row>
    <row r="136">
      <c r="A136" s="24" t="inlineStr">
        <is>
          <t>R-1134</t>
        </is>
      </c>
      <c r="B136" s="25" t="n">
        <v>45684</v>
      </c>
      <c r="C136" s="24" t="inlineStr">
        <is>
          <t>Cust-60</t>
        </is>
      </c>
      <c r="D136" s="24" t="inlineStr">
        <is>
          <t>Çağrı Merkezi</t>
        </is>
      </c>
      <c r="E136" s="26" t="n">
        <v>8</v>
      </c>
      <c r="F136" s="24" t="inlineStr">
        <is>
          <t>...</t>
        </is>
      </c>
      <c r="G136" s="24" t="inlineStr">
        <is>
          <t>Destek</t>
        </is>
      </c>
    </row>
    <row r="137">
      <c r="A137" s="24" t="inlineStr">
        <is>
          <t>R-1135</t>
        </is>
      </c>
      <c r="B137" s="25" t="n">
        <v>45967</v>
      </c>
      <c r="C137" s="24" t="inlineStr">
        <is>
          <t>Cust-16</t>
        </is>
      </c>
      <c r="D137" s="24" t="inlineStr">
        <is>
          <t>Mobil</t>
        </is>
      </c>
      <c r="E137" s="26" t="n">
        <v>7</v>
      </c>
      <c r="F137" s="24" t="inlineStr">
        <is>
          <t>...</t>
        </is>
      </c>
      <c r="G137" s="24" t="inlineStr">
        <is>
          <t>Destek</t>
        </is>
      </c>
    </row>
    <row r="138">
      <c r="A138" s="24" t="inlineStr">
        <is>
          <t>R-1136</t>
        </is>
      </c>
      <c r="B138" s="25" t="n">
        <v>45728</v>
      </c>
      <c r="C138" s="24" t="inlineStr">
        <is>
          <t>Cust-6</t>
        </is>
      </c>
      <c r="D138" s="24" t="inlineStr">
        <is>
          <t>Online</t>
        </is>
      </c>
      <c r="E138" s="26" t="n">
        <v>8</v>
      </c>
      <c r="F138" s="24" t="inlineStr">
        <is>
          <t>...</t>
        </is>
      </c>
      <c r="G138" s="24" t="inlineStr">
        <is>
          <t>Destek</t>
        </is>
      </c>
    </row>
    <row r="139">
      <c r="A139" s="24" t="inlineStr">
        <is>
          <t>R-1137</t>
        </is>
      </c>
      <c r="B139" s="25" t="n">
        <v>45912</v>
      </c>
      <c r="C139" s="24" t="inlineStr">
        <is>
          <t>Cust-15</t>
        </is>
      </c>
      <c r="D139" s="24" t="inlineStr">
        <is>
          <t>Mağaza</t>
        </is>
      </c>
      <c r="E139" s="26" t="n">
        <v>5</v>
      </c>
      <c r="F139" s="24" t="inlineStr">
        <is>
          <t>...</t>
        </is>
      </c>
      <c r="G139" s="24" t="inlineStr">
        <is>
          <t>Destek</t>
        </is>
      </c>
    </row>
    <row r="140">
      <c r="A140" s="24" t="inlineStr">
        <is>
          <t>R-1138</t>
        </is>
      </c>
      <c r="B140" s="25" t="n">
        <v>45786</v>
      </c>
      <c r="C140" s="24" t="inlineStr">
        <is>
          <t>Cust-76</t>
        </is>
      </c>
      <c r="D140" s="24" t="inlineStr">
        <is>
          <t>Çağrı Merkezi</t>
        </is>
      </c>
      <c r="E140" s="26" t="n">
        <v>6</v>
      </c>
      <c r="F140" s="24" t="inlineStr">
        <is>
          <t>...</t>
        </is>
      </c>
      <c r="G140" s="24" t="inlineStr">
        <is>
          <t>Hizmet</t>
        </is>
      </c>
    </row>
    <row r="141">
      <c r="A141" s="24" t="inlineStr">
        <is>
          <t>R-1139</t>
        </is>
      </c>
      <c r="B141" s="25" t="n">
        <v>45788</v>
      </c>
      <c r="C141" s="24" t="inlineStr">
        <is>
          <t>Cust-38</t>
        </is>
      </c>
      <c r="D141" s="24" t="inlineStr">
        <is>
          <t>Mobil</t>
        </is>
      </c>
      <c r="E141" s="26" t="n">
        <v>5</v>
      </c>
      <c r="F141" s="24" t="inlineStr">
        <is>
          <t>...</t>
        </is>
      </c>
      <c r="G141" s="24" t="inlineStr">
        <is>
          <t>Hizmet</t>
        </is>
      </c>
    </row>
    <row r="142">
      <c r="A142" s="24" t="inlineStr">
        <is>
          <t>R-1140</t>
        </is>
      </c>
      <c r="B142" s="25" t="n">
        <v>45681</v>
      </c>
      <c r="C142" s="24" t="inlineStr">
        <is>
          <t>Cust-62</t>
        </is>
      </c>
      <c r="D142" s="24" t="inlineStr">
        <is>
          <t>Mağaza</t>
        </is>
      </c>
      <c r="E142" s="26" t="n">
        <v>7</v>
      </c>
      <c r="F142" s="24" t="inlineStr">
        <is>
          <t>...</t>
        </is>
      </c>
      <c r="G142" s="24" t="inlineStr">
        <is>
          <t>Diğer</t>
        </is>
      </c>
    </row>
    <row r="143">
      <c r="A143" s="24" t="inlineStr">
        <is>
          <t>R-1141</t>
        </is>
      </c>
      <c r="B143" s="25" t="n">
        <v>45888</v>
      </c>
      <c r="C143" s="24" t="inlineStr">
        <is>
          <t>Cust-11</t>
        </is>
      </c>
      <c r="D143" s="24" t="inlineStr">
        <is>
          <t>Mobil</t>
        </is>
      </c>
      <c r="E143" s="26" t="n">
        <v>6</v>
      </c>
      <c r="F143" s="24" t="inlineStr">
        <is>
          <t>...</t>
        </is>
      </c>
      <c r="G143" s="24" t="inlineStr">
        <is>
          <t>Destek</t>
        </is>
      </c>
    </row>
    <row r="144">
      <c r="A144" s="24" t="inlineStr">
        <is>
          <t>R-1142</t>
        </is>
      </c>
      <c r="B144" s="25" t="n">
        <v>45881</v>
      </c>
      <c r="C144" s="24" t="inlineStr">
        <is>
          <t>Cust-62</t>
        </is>
      </c>
      <c r="D144" s="24" t="inlineStr">
        <is>
          <t>Mobil</t>
        </is>
      </c>
      <c r="E144" s="26" t="n">
        <v>7</v>
      </c>
      <c r="F144" s="24" t="inlineStr">
        <is>
          <t>...</t>
        </is>
      </c>
      <c r="G144" s="24" t="inlineStr">
        <is>
          <t>Ürün</t>
        </is>
      </c>
    </row>
    <row r="145">
      <c r="A145" s="24" t="inlineStr">
        <is>
          <t>R-1143</t>
        </is>
      </c>
      <c r="B145" s="25" t="n">
        <v>45895</v>
      </c>
      <c r="C145" s="24" t="inlineStr">
        <is>
          <t>Cust-3</t>
        </is>
      </c>
      <c r="D145" s="24" t="inlineStr">
        <is>
          <t>Mağaza</t>
        </is>
      </c>
      <c r="E145" s="26" t="n">
        <v>10</v>
      </c>
      <c r="F145" s="24" t="inlineStr">
        <is>
          <t>...</t>
        </is>
      </c>
      <c r="G145" s="24" t="inlineStr">
        <is>
          <t>Ürün</t>
        </is>
      </c>
    </row>
    <row r="146">
      <c r="A146" s="24" t="inlineStr">
        <is>
          <t>R-1144</t>
        </is>
      </c>
      <c r="B146" s="25" t="n">
        <v>45916</v>
      </c>
      <c r="C146" s="24" t="inlineStr">
        <is>
          <t>Cust-36</t>
        </is>
      </c>
      <c r="D146" s="24" t="inlineStr">
        <is>
          <t>Online</t>
        </is>
      </c>
      <c r="E146" s="26" t="n">
        <v>7</v>
      </c>
      <c r="F146" s="24" t="inlineStr">
        <is>
          <t>...</t>
        </is>
      </c>
      <c r="G146" s="24" t="inlineStr">
        <is>
          <t>Destek</t>
        </is>
      </c>
    </row>
    <row r="147">
      <c r="A147" s="24" t="inlineStr">
        <is>
          <t>R-1145</t>
        </is>
      </c>
      <c r="B147" s="25" t="n">
        <v>45668</v>
      </c>
      <c r="C147" s="24" t="inlineStr">
        <is>
          <t>Cust-33</t>
        </is>
      </c>
      <c r="D147" s="24" t="inlineStr">
        <is>
          <t>Online</t>
        </is>
      </c>
      <c r="E147" s="26" t="n">
        <v>6</v>
      </c>
      <c r="F147" s="24" t="inlineStr">
        <is>
          <t>...</t>
        </is>
      </c>
      <c r="G147" s="24" t="inlineStr">
        <is>
          <t>Fiyat</t>
        </is>
      </c>
    </row>
    <row r="148">
      <c r="A148" s="24" t="inlineStr">
        <is>
          <t>R-1146</t>
        </is>
      </c>
      <c r="B148" s="25" t="n">
        <v>45919</v>
      </c>
      <c r="C148" s="24" t="inlineStr">
        <is>
          <t>Cust-3</t>
        </is>
      </c>
      <c r="D148" s="24" t="inlineStr">
        <is>
          <t>Online</t>
        </is>
      </c>
      <c r="E148" s="26" t="n">
        <v>5</v>
      </c>
      <c r="F148" s="24" t="inlineStr">
        <is>
          <t>...</t>
        </is>
      </c>
      <c r="G148" s="24" t="inlineStr">
        <is>
          <t>Fiyat</t>
        </is>
      </c>
    </row>
    <row r="149">
      <c r="A149" s="24" t="inlineStr">
        <is>
          <t>R-1147</t>
        </is>
      </c>
      <c r="B149" s="25" t="n">
        <v>45859</v>
      </c>
      <c r="C149" s="24" t="inlineStr">
        <is>
          <t>Cust-75</t>
        </is>
      </c>
      <c r="D149" s="24" t="inlineStr">
        <is>
          <t>Mağaza</t>
        </is>
      </c>
      <c r="E149" s="26" t="n">
        <v>4</v>
      </c>
      <c r="F149" s="24" t="inlineStr">
        <is>
          <t>...</t>
        </is>
      </c>
      <c r="G149" s="24" t="inlineStr">
        <is>
          <t>Destek</t>
        </is>
      </c>
    </row>
    <row r="150">
      <c r="A150" s="24" t="inlineStr">
        <is>
          <t>R-1148</t>
        </is>
      </c>
      <c r="B150" s="25" t="n">
        <v>45970</v>
      </c>
      <c r="C150" s="24" t="inlineStr">
        <is>
          <t>Cust-33</t>
        </is>
      </c>
      <c r="D150" s="24" t="inlineStr">
        <is>
          <t>Online</t>
        </is>
      </c>
      <c r="E150" s="26" t="n">
        <v>2</v>
      </c>
      <c r="F150" s="24" t="inlineStr">
        <is>
          <t>...</t>
        </is>
      </c>
      <c r="G150" s="24" t="inlineStr">
        <is>
          <t>Diğer</t>
        </is>
      </c>
    </row>
    <row r="151">
      <c r="A151" s="24" t="inlineStr">
        <is>
          <t>R-1149</t>
        </is>
      </c>
      <c r="B151" s="25" t="n">
        <v>45866</v>
      </c>
      <c r="C151" s="24" t="inlineStr">
        <is>
          <t>Cust-39</t>
        </is>
      </c>
      <c r="D151" s="24" t="inlineStr">
        <is>
          <t>Mobil</t>
        </is>
      </c>
      <c r="E151" s="26" t="n">
        <v>9</v>
      </c>
      <c r="F151" s="24" t="inlineStr">
        <is>
          <t>...</t>
        </is>
      </c>
      <c r="G151" s="24" t="inlineStr">
        <is>
          <t>Ürün</t>
        </is>
      </c>
    </row>
    <row r="152">
      <c r="A152" s="24" t="inlineStr">
        <is>
          <t>R-1150</t>
        </is>
      </c>
      <c r="B152" s="25" t="n">
        <v>45854</v>
      </c>
      <c r="C152" s="24" t="inlineStr">
        <is>
          <t>Cust-22</t>
        </is>
      </c>
      <c r="D152" s="24" t="inlineStr">
        <is>
          <t>Mağaza</t>
        </is>
      </c>
      <c r="E152" s="26" t="n">
        <v>6</v>
      </c>
      <c r="F152" s="24" t="inlineStr">
        <is>
          <t>...</t>
        </is>
      </c>
      <c r="G152" s="24" t="inlineStr">
        <is>
          <t>Hizmet</t>
        </is>
      </c>
    </row>
    <row r="153">
      <c r="A153" s="24" t="inlineStr">
        <is>
          <t>R-1151</t>
        </is>
      </c>
      <c r="B153" s="25" t="n">
        <v>45932</v>
      </c>
      <c r="C153" s="24" t="inlineStr">
        <is>
          <t>Cust-71</t>
        </is>
      </c>
      <c r="D153" s="24" t="inlineStr">
        <is>
          <t>Mağaza</t>
        </is>
      </c>
      <c r="E153" s="26" t="n">
        <v>5</v>
      </c>
      <c r="F153" s="24" t="inlineStr">
        <is>
          <t>...</t>
        </is>
      </c>
      <c r="G153" s="24" t="inlineStr">
        <is>
          <t>Fiyat</t>
        </is>
      </c>
    </row>
    <row r="154">
      <c r="A154" s="24" t="inlineStr">
        <is>
          <t>R-1152</t>
        </is>
      </c>
      <c r="B154" s="25" t="n">
        <v>46009</v>
      </c>
      <c r="C154" s="24" t="inlineStr">
        <is>
          <t>Cust-4</t>
        </is>
      </c>
      <c r="D154" s="24" t="inlineStr">
        <is>
          <t>Online</t>
        </is>
      </c>
      <c r="E154" s="26" t="n">
        <v>7</v>
      </c>
      <c r="F154" s="24" t="inlineStr">
        <is>
          <t>...</t>
        </is>
      </c>
      <c r="G154" s="24" t="inlineStr">
        <is>
          <t>Diğer</t>
        </is>
      </c>
    </row>
    <row r="155">
      <c r="A155" s="24" t="inlineStr">
        <is>
          <t>R-1153</t>
        </is>
      </c>
      <c r="B155" s="25" t="n">
        <v>46015</v>
      </c>
      <c r="C155" s="24" t="inlineStr">
        <is>
          <t>Cust-66</t>
        </is>
      </c>
      <c r="D155" s="24" t="inlineStr">
        <is>
          <t>Mağaza</t>
        </is>
      </c>
      <c r="E155" s="26" t="n">
        <v>9</v>
      </c>
      <c r="F155" s="24" t="inlineStr">
        <is>
          <t>...</t>
        </is>
      </c>
      <c r="G155" s="24" t="inlineStr">
        <is>
          <t>Fiyat</t>
        </is>
      </c>
    </row>
    <row r="156">
      <c r="A156" s="24" t="inlineStr">
        <is>
          <t>R-1154</t>
        </is>
      </c>
      <c r="B156" s="25" t="n">
        <v>45843</v>
      </c>
      <c r="C156" s="24" t="inlineStr">
        <is>
          <t>Cust-70</t>
        </is>
      </c>
      <c r="D156" s="24" t="inlineStr">
        <is>
          <t>Online</t>
        </is>
      </c>
      <c r="E156" s="26" t="n">
        <v>6</v>
      </c>
      <c r="F156" s="24" t="inlineStr">
        <is>
          <t>...</t>
        </is>
      </c>
      <c r="G156" s="24" t="inlineStr">
        <is>
          <t>Ürün</t>
        </is>
      </c>
    </row>
    <row r="157">
      <c r="A157" s="24" t="inlineStr">
        <is>
          <t>R-1155</t>
        </is>
      </c>
      <c r="B157" s="25" t="n">
        <v>45833</v>
      </c>
      <c r="C157" s="24" t="inlineStr">
        <is>
          <t>Cust-20</t>
        </is>
      </c>
      <c r="D157" s="24" t="inlineStr">
        <is>
          <t>Mobil</t>
        </is>
      </c>
      <c r="E157" s="26" t="n">
        <v>10</v>
      </c>
      <c r="F157" s="24" t="inlineStr">
        <is>
          <t>...</t>
        </is>
      </c>
      <c r="G157" s="24" t="inlineStr">
        <is>
          <t>Diğer</t>
        </is>
      </c>
    </row>
    <row r="158">
      <c r="A158" s="24" t="inlineStr">
        <is>
          <t>R-1156</t>
        </is>
      </c>
      <c r="B158" s="25" t="n">
        <v>45778</v>
      </c>
      <c r="C158" s="24" t="inlineStr">
        <is>
          <t>Cust-32</t>
        </is>
      </c>
      <c r="D158" s="24" t="inlineStr">
        <is>
          <t>Çağrı Merkezi</t>
        </is>
      </c>
      <c r="E158" s="26" t="n">
        <v>4</v>
      </c>
      <c r="F158" s="24" t="inlineStr">
        <is>
          <t>...</t>
        </is>
      </c>
      <c r="G158" s="24" t="inlineStr">
        <is>
          <t>Teslimat</t>
        </is>
      </c>
    </row>
    <row r="159">
      <c r="A159" s="24" t="inlineStr">
        <is>
          <t>R-1157</t>
        </is>
      </c>
      <c r="B159" s="25" t="n">
        <v>45759</v>
      </c>
      <c r="C159" s="24" t="inlineStr">
        <is>
          <t>Cust-4</t>
        </is>
      </c>
      <c r="D159" s="24" t="inlineStr">
        <is>
          <t>Mağaza</t>
        </is>
      </c>
      <c r="E159" s="26" t="n">
        <v>8</v>
      </c>
      <c r="F159" s="24" t="inlineStr">
        <is>
          <t>...</t>
        </is>
      </c>
      <c r="G159" s="24" t="inlineStr">
        <is>
          <t>Ürün</t>
        </is>
      </c>
    </row>
    <row r="160">
      <c r="A160" s="24" t="inlineStr">
        <is>
          <t>R-1158</t>
        </is>
      </c>
      <c r="B160" s="25" t="n">
        <v>45870</v>
      </c>
      <c r="C160" s="24" t="inlineStr">
        <is>
          <t>Cust-49</t>
        </is>
      </c>
      <c r="D160" s="24" t="inlineStr">
        <is>
          <t>Çağrı Merkezi</t>
        </is>
      </c>
      <c r="E160" s="26" t="n">
        <v>3</v>
      </c>
      <c r="F160" s="24" t="inlineStr">
        <is>
          <t>...</t>
        </is>
      </c>
      <c r="G160" s="24" t="inlineStr">
        <is>
          <t>Destek</t>
        </is>
      </c>
    </row>
    <row r="161">
      <c r="A161" s="24" t="inlineStr">
        <is>
          <t>R-1159</t>
        </is>
      </c>
      <c r="B161" s="25" t="n">
        <v>45958</v>
      </c>
      <c r="C161" s="24" t="inlineStr">
        <is>
          <t>Cust-51</t>
        </is>
      </c>
      <c r="D161" s="24" t="inlineStr">
        <is>
          <t>Mağaza</t>
        </is>
      </c>
      <c r="E161" s="26" t="n">
        <v>10</v>
      </c>
      <c r="F161" s="24" t="inlineStr">
        <is>
          <t>...</t>
        </is>
      </c>
      <c r="G161" s="24" t="inlineStr">
        <is>
          <t>Teslimat</t>
        </is>
      </c>
    </row>
    <row r="162">
      <c r="A162" s="24" t="inlineStr">
        <is>
          <t>R-1160</t>
        </is>
      </c>
      <c r="B162" s="25" t="n">
        <v>45907</v>
      </c>
      <c r="C162" s="24" t="inlineStr">
        <is>
          <t>Cust-14</t>
        </is>
      </c>
      <c r="D162" s="24" t="inlineStr">
        <is>
          <t>Online</t>
        </is>
      </c>
      <c r="E162" s="26" t="n">
        <v>5</v>
      </c>
      <c r="F162" s="24" t="inlineStr">
        <is>
          <t>...</t>
        </is>
      </c>
      <c r="G162" s="24" t="inlineStr">
        <is>
          <t>Diğer</t>
        </is>
      </c>
    </row>
    <row r="163">
      <c r="A163" s="24" t="inlineStr">
        <is>
          <t>R-1161</t>
        </is>
      </c>
      <c r="B163" s="25" t="n">
        <v>45763</v>
      </c>
      <c r="C163" s="24" t="inlineStr">
        <is>
          <t>Cust-74</t>
        </is>
      </c>
      <c r="D163" s="24" t="inlineStr">
        <is>
          <t>Online</t>
        </is>
      </c>
      <c r="E163" s="26" t="n">
        <v>6</v>
      </c>
      <c r="F163" s="24" t="inlineStr">
        <is>
          <t>...</t>
        </is>
      </c>
      <c r="G163" s="24" t="inlineStr">
        <is>
          <t>Ürün</t>
        </is>
      </c>
    </row>
    <row r="164">
      <c r="A164" s="24" t="inlineStr">
        <is>
          <t>R-1162</t>
        </is>
      </c>
      <c r="B164" s="25" t="n">
        <v>45736</v>
      </c>
      <c r="C164" s="24" t="inlineStr">
        <is>
          <t>Cust-74</t>
        </is>
      </c>
      <c r="D164" s="24" t="inlineStr">
        <is>
          <t>Online</t>
        </is>
      </c>
      <c r="E164" s="26" t="n">
        <v>6</v>
      </c>
      <c r="F164" s="24" t="inlineStr">
        <is>
          <t>...</t>
        </is>
      </c>
      <c r="G164" s="24" t="inlineStr">
        <is>
          <t>Diğer</t>
        </is>
      </c>
    </row>
    <row r="165">
      <c r="A165" s="24" t="inlineStr">
        <is>
          <t>R-1163</t>
        </is>
      </c>
      <c r="B165" s="25" t="n">
        <v>45763</v>
      </c>
      <c r="C165" s="24" t="inlineStr">
        <is>
          <t>Cust-75</t>
        </is>
      </c>
      <c r="D165" s="24" t="inlineStr">
        <is>
          <t>Mağaza</t>
        </is>
      </c>
      <c r="E165" s="26" t="n">
        <v>8</v>
      </c>
      <c r="F165" s="24" t="inlineStr">
        <is>
          <t>...</t>
        </is>
      </c>
      <c r="G165" s="24" t="inlineStr">
        <is>
          <t>Teslimat</t>
        </is>
      </c>
    </row>
    <row r="166">
      <c r="A166" s="24" t="inlineStr">
        <is>
          <t>R-1164</t>
        </is>
      </c>
      <c r="B166" s="25" t="n">
        <v>45852</v>
      </c>
      <c r="C166" s="24" t="inlineStr">
        <is>
          <t>Cust-43</t>
        </is>
      </c>
      <c r="D166" s="24" t="inlineStr">
        <is>
          <t>Online</t>
        </is>
      </c>
      <c r="E166" s="26" t="n">
        <v>2</v>
      </c>
      <c r="F166" s="24" t="inlineStr">
        <is>
          <t>...</t>
        </is>
      </c>
      <c r="G166" s="24" t="inlineStr">
        <is>
          <t>Hizmet</t>
        </is>
      </c>
    </row>
    <row r="167">
      <c r="A167" s="24" t="inlineStr">
        <is>
          <t>R-1165</t>
        </is>
      </c>
      <c r="B167" s="25" t="n">
        <v>45914</v>
      </c>
      <c r="C167" s="24" t="inlineStr">
        <is>
          <t>Cust-64</t>
        </is>
      </c>
      <c r="D167" s="24" t="inlineStr">
        <is>
          <t>Mağaza</t>
        </is>
      </c>
      <c r="E167" s="26" t="n">
        <v>7</v>
      </c>
      <c r="F167" s="24" t="inlineStr">
        <is>
          <t>...</t>
        </is>
      </c>
      <c r="G167" s="24" t="inlineStr">
        <is>
          <t>Destek</t>
        </is>
      </c>
    </row>
    <row r="168">
      <c r="A168" s="24" t="inlineStr">
        <is>
          <t>R-1166</t>
        </is>
      </c>
      <c r="B168" s="25" t="n">
        <v>45730</v>
      </c>
      <c r="C168" s="24" t="inlineStr">
        <is>
          <t>Cust-31</t>
        </is>
      </c>
      <c r="D168" s="24" t="inlineStr">
        <is>
          <t>Mobil</t>
        </is>
      </c>
      <c r="E168" s="26" t="n">
        <v>6</v>
      </c>
      <c r="F168" s="24" t="inlineStr">
        <is>
          <t>...</t>
        </is>
      </c>
      <c r="G168" s="24" t="inlineStr">
        <is>
          <t>Ürün</t>
        </is>
      </c>
    </row>
    <row r="169">
      <c r="A169" s="24" t="inlineStr">
        <is>
          <t>R-1167</t>
        </is>
      </c>
      <c r="B169" s="25" t="n">
        <v>45774</v>
      </c>
      <c r="C169" s="24" t="inlineStr">
        <is>
          <t>Cust-30</t>
        </is>
      </c>
      <c r="D169" s="24" t="inlineStr">
        <is>
          <t>Çağrı Merkezi</t>
        </is>
      </c>
      <c r="E169" s="26" t="n">
        <v>4</v>
      </c>
      <c r="F169" s="24" t="inlineStr">
        <is>
          <t>...</t>
        </is>
      </c>
      <c r="G169" s="24" t="inlineStr">
        <is>
          <t>Ürün</t>
        </is>
      </c>
    </row>
    <row r="170">
      <c r="A170" s="24" t="inlineStr">
        <is>
          <t>R-1168</t>
        </is>
      </c>
      <c r="B170" s="25" t="n">
        <v>45872</v>
      </c>
      <c r="C170" s="24" t="inlineStr">
        <is>
          <t>Cust-24</t>
        </is>
      </c>
      <c r="D170" s="24" t="inlineStr">
        <is>
          <t>Online</t>
        </is>
      </c>
      <c r="E170" s="26" t="n">
        <v>5</v>
      </c>
      <c r="F170" s="24" t="inlineStr">
        <is>
          <t>...</t>
        </is>
      </c>
      <c r="G170" s="24" t="inlineStr">
        <is>
          <t>Teslimat</t>
        </is>
      </c>
    </row>
    <row r="171">
      <c r="A171" s="24" t="inlineStr">
        <is>
          <t>R-1169</t>
        </is>
      </c>
      <c r="B171" s="25" t="n">
        <v>45815</v>
      </c>
      <c r="C171" s="24" t="inlineStr">
        <is>
          <t>Cust-20</t>
        </is>
      </c>
      <c r="D171" s="24" t="inlineStr">
        <is>
          <t>Online</t>
        </is>
      </c>
      <c r="E171" s="26" t="n">
        <v>6</v>
      </c>
      <c r="F171" s="24" t="inlineStr">
        <is>
          <t>...</t>
        </is>
      </c>
      <c r="G171" s="24" t="inlineStr">
        <is>
          <t>Ürün</t>
        </is>
      </c>
    </row>
    <row r="172">
      <c r="A172" s="24" t="inlineStr">
        <is>
          <t>R-1170</t>
        </is>
      </c>
      <c r="B172" s="25" t="n">
        <v>45826</v>
      </c>
      <c r="C172" s="24" t="inlineStr">
        <is>
          <t>Cust-79</t>
        </is>
      </c>
      <c r="D172" s="24" t="inlineStr">
        <is>
          <t>Çağrı Merkezi</t>
        </is>
      </c>
      <c r="E172" s="26" t="n">
        <v>10</v>
      </c>
      <c r="F172" s="24" t="inlineStr">
        <is>
          <t>...</t>
        </is>
      </c>
      <c r="G172" s="24" t="inlineStr">
        <is>
          <t>Diğer</t>
        </is>
      </c>
    </row>
    <row r="173">
      <c r="A173" s="24" t="inlineStr">
        <is>
          <t>R-1171</t>
        </is>
      </c>
      <c r="B173" s="25" t="n">
        <v>45680</v>
      </c>
      <c r="C173" s="24" t="inlineStr">
        <is>
          <t>Cust-14</t>
        </is>
      </c>
      <c r="D173" s="24" t="inlineStr">
        <is>
          <t>Online</t>
        </is>
      </c>
      <c r="E173" s="26" t="n">
        <v>9</v>
      </c>
      <c r="F173" s="24" t="inlineStr">
        <is>
          <t>...</t>
        </is>
      </c>
      <c r="G173" s="24" t="inlineStr">
        <is>
          <t>Teslimat</t>
        </is>
      </c>
    </row>
    <row r="174">
      <c r="A174" s="24" t="inlineStr">
        <is>
          <t>R-1172</t>
        </is>
      </c>
      <c r="B174" s="25" t="n">
        <v>45863</v>
      </c>
      <c r="C174" s="24" t="inlineStr">
        <is>
          <t>Cust-70</t>
        </is>
      </c>
      <c r="D174" s="24" t="inlineStr">
        <is>
          <t>Mobil</t>
        </is>
      </c>
      <c r="E174" s="26" t="n">
        <v>10</v>
      </c>
      <c r="F174" s="24" t="inlineStr">
        <is>
          <t>...</t>
        </is>
      </c>
      <c r="G174" s="24" t="inlineStr">
        <is>
          <t>Diğer</t>
        </is>
      </c>
    </row>
    <row r="175">
      <c r="A175" s="24" t="inlineStr">
        <is>
          <t>R-1173</t>
        </is>
      </c>
      <c r="B175" s="25" t="n">
        <v>45872</v>
      </c>
      <c r="C175" s="24" t="inlineStr">
        <is>
          <t>Cust-75</t>
        </is>
      </c>
      <c r="D175" s="24" t="inlineStr">
        <is>
          <t>Mağaza</t>
        </is>
      </c>
      <c r="E175" s="26" t="n">
        <v>4</v>
      </c>
      <c r="F175" s="24" t="inlineStr">
        <is>
          <t>...</t>
        </is>
      </c>
      <c r="G175" s="24" t="inlineStr">
        <is>
          <t>Hizmet</t>
        </is>
      </c>
    </row>
    <row r="176">
      <c r="A176" s="24" t="inlineStr">
        <is>
          <t>R-1174</t>
        </is>
      </c>
      <c r="B176" s="25" t="n">
        <v>46017</v>
      </c>
      <c r="C176" s="24" t="inlineStr">
        <is>
          <t>Cust-36</t>
        </is>
      </c>
      <c r="D176" s="24" t="inlineStr">
        <is>
          <t>Mobil</t>
        </is>
      </c>
      <c r="E176" s="26" t="n">
        <v>7</v>
      </c>
      <c r="F176" s="24" t="inlineStr">
        <is>
          <t>...</t>
        </is>
      </c>
      <c r="G176" s="24" t="inlineStr">
        <is>
          <t>Ürün</t>
        </is>
      </c>
    </row>
    <row r="177">
      <c r="A177" s="24" t="inlineStr">
        <is>
          <t>R-1175</t>
        </is>
      </c>
      <c r="B177" s="25" t="n">
        <v>45879</v>
      </c>
      <c r="C177" s="24" t="inlineStr">
        <is>
          <t>Cust-34</t>
        </is>
      </c>
      <c r="D177" s="24" t="inlineStr">
        <is>
          <t>Mobil</t>
        </is>
      </c>
      <c r="E177" s="26" t="n">
        <v>8</v>
      </c>
      <c r="F177" s="24" t="inlineStr">
        <is>
          <t>...</t>
        </is>
      </c>
      <c r="G177" s="24" t="inlineStr">
        <is>
          <t>Diğer</t>
        </is>
      </c>
    </row>
    <row r="178">
      <c r="A178" s="24" t="inlineStr">
        <is>
          <t>R-1176</t>
        </is>
      </c>
      <c r="B178" s="25" t="n">
        <v>45757</v>
      </c>
      <c r="C178" s="24" t="inlineStr">
        <is>
          <t>Cust-67</t>
        </is>
      </c>
      <c r="D178" s="24" t="inlineStr">
        <is>
          <t>Mağaza</t>
        </is>
      </c>
      <c r="E178" s="26" t="n">
        <v>6</v>
      </c>
      <c r="F178" s="24" t="inlineStr">
        <is>
          <t>...</t>
        </is>
      </c>
      <c r="G178" s="24" t="inlineStr">
        <is>
          <t>Destek</t>
        </is>
      </c>
    </row>
    <row r="179">
      <c r="A179" s="24" t="inlineStr">
        <is>
          <t>R-1177</t>
        </is>
      </c>
      <c r="B179" s="25" t="n">
        <v>45846</v>
      </c>
      <c r="C179" s="24" t="inlineStr">
        <is>
          <t>Cust-76</t>
        </is>
      </c>
      <c r="D179" s="24" t="inlineStr">
        <is>
          <t>Mobil</t>
        </is>
      </c>
      <c r="E179" s="26" t="n">
        <v>8</v>
      </c>
      <c r="F179" s="24" t="inlineStr">
        <is>
          <t>...</t>
        </is>
      </c>
      <c r="G179" s="24" t="inlineStr">
        <is>
          <t>Hizmet</t>
        </is>
      </c>
    </row>
    <row r="180">
      <c r="A180" s="24" t="inlineStr">
        <is>
          <t>R-1178</t>
        </is>
      </c>
      <c r="B180" s="25" t="n">
        <v>45722</v>
      </c>
      <c r="C180" s="24" t="inlineStr">
        <is>
          <t>Cust-70</t>
        </is>
      </c>
      <c r="D180" s="24" t="inlineStr">
        <is>
          <t>Mağaza</t>
        </is>
      </c>
      <c r="E180" s="26" t="n">
        <v>5</v>
      </c>
      <c r="F180" s="24" t="inlineStr">
        <is>
          <t>...</t>
        </is>
      </c>
      <c r="G180" s="24" t="inlineStr">
        <is>
          <t>Ürün</t>
        </is>
      </c>
    </row>
    <row r="181">
      <c r="A181" s="24" t="inlineStr">
        <is>
          <t>R-1179</t>
        </is>
      </c>
      <c r="B181" s="25" t="n">
        <v>45932</v>
      </c>
      <c r="C181" s="24" t="inlineStr">
        <is>
          <t>Cust-19</t>
        </is>
      </c>
      <c r="D181" s="24" t="inlineStr">
        <is>
          <t>Çağrı Merkezi</t>
        </is>
      </c>
      <c r="E181" s="26" t="n">
        <v>3</v>
      </c>
      <c r="F181" s="24" t="inlineStr">
        <is>
          <t>...</t>
        </is>
      </c>
      <c r="G181" s="24" t="inlineStr">
        <is>
          <t>Teslimat</t>
        </is>
      </c>
    </row>
    <row r="182">
      <c r="A182" s="24" t="inlineStr">
        <is>
          <t>R-1180</t>
        </is>
      </c>
      <c r="B182" s="25" t="n">
        <v>45964</v>
      </c>
      <c r="C182" s="24" t="inlineStr">
        <is>
          <t>Cust-24</t>
        </is>
      </c>
      <c r="D182" s="24" t="inlineStr">
        <is>
          <t>Online</t>
        </is>
      </c>
      <c r="E182" s="26" t="n">
        <v>7</v>
      </c>
      <c r="F182" s="24" t="inlineStr">
        <is>
          <t>...</t>
        </is>
      </c>
      <c r="G182" s="24" t="inlineStr">
        <is>
          <t>Diğer</t>
        </is>
      </c>
    </row>
    <row r="183">
      <c r="A183" s="24" t="inlineStr">
        <is>
          <t>R-1181</t>
        </is>
      </c>
      <c r="B183" s="25" t="n">
        <v>45977</v>
      </c>
      <c r="C183" s="24" t="inlineStr">
        <is>
          <t>Cust-35</t>
        </is>
      </c>
      <c r="D183" s="24" t="inlineStr">
        <is>
          <t>Mağaza</t>
        </is>
      </c>
      <c r="E183" s="26" t="n">
        <v>6</v>
      </c>
      <c r="F183" s="24" t="inlineStr">
        <is>
          <t>...</t>
        </is>
      </c>
      <c r="G183" s="24" t="inlineStr">
        <is>
          <t>Destek</t>
        </is>
      </c>
    </row>
    <row r="184">
      <c r="A184" s="24" t="inlineStr">
        <is>
          <t>R-1182</t>
        </is>
      </c>
      <c r="B184" s="25" t="n">
        <v>45862</v>
      </c>
      <c r="C184" s="24" t="inlineStr">
        <is>
          <t>Cust-40</t>
        </is>
      </c>
      <c r="D184" s="24" t="inlineStr">
        <is>
          <t>Mağaza</t>
        </is>
      </c>
      <c r="E184" s="26" t="n">
        <v>10</v>
      </c>
      <c r="F184" s="24" t="inlineStr">
        <is>
          <t>...</t>
        </is>
      </c>
      <c r="G184" s="24" t="inlineStr">
        <is>
          <t>Destek</t>
        </is>
      </c>
    </row>
    <row r="185">
      <c r="A185" s="24" t="inlineStr">
        <is>
          <t>R-1183</t>
        </is>
      </c>
      <c r="B185" s="25" t="n">
        <v>45783</v>
      </c>
      <c r="C185" s="24" t="inlineStr">
        <is>
          <t>Cust-56</t>
        </is>
      </c>
      <c r="D185" s="24" t="inlineStr">
        <is>
          <t>Mağaza</t>
        </is>
      </c>
      <c r="E185" s="26" t="n">
        <v>10</v>
      </c>
      <c r="F185" s="24" t="inlineStr">
        <is>
          <t>...</t>
        </is>
      </c>
      <c r="G185" s="24" t="inlineStr">
        <is>
          <t>Diğer</t>
        </is>
      </c>
    </row>
    <row r="186">
      <c r="A186" s="24" t="inlineStr">
        <is>
          <t>R-1184</t>
        </is>
      </c>
      <c r="B186" s="25" t="n">
        <v>45942</v>
      </c>
      <c r="C186" s="24" t="inlineStr">
        <is>
          <t>Cust-46</t>
        </is>
      </c>
      <c r="D186" s="24" t="inlineStr">
        <is>
          <t>Mobil</t>
        </is>
      </c>
      <c r="E186" s="26" t="n">
        <v>5</v>
      </c>
      <c r="F186" s="24" t="inlineStr">
        <is>
          <t>...</t>
        </is>
      </c>
      <c r="G186" s="24" t="inlineStr">
        <is>
          <t>Hizmet</t>
        </is>
      </c>
    </row>
    <row r="187">
      <c r="A187" s="24" t="inlineStr">
        <is>
          <t>R-1185</t>
        </is>
      </c>
      <c r="B187" s="25" t="n">
        <v>45792</v>
      </c>
      <c r="C187" s="24" t="inlineStr">
        <is>
          <t>Cust-76</t>
        </is>
      </c>
      <c r="D187" s="24" t="inlineStr">
        <is>
          <t>Online</t>
        </is>
      </c>
      <c r="E187" s="26" t="n">
        <v>7</v>
      </c>
      <c r="F187" s="24" t="inlineStr">
        <is>
          <t>...</t>
        </is>
      </c>
      <c r="G187" s="24" t="inlineStr">
        <is>
          <t>Teslimat</t>
        </is>
      </c>
    </row>
    <row r="188">
      <c r="A188" s="24" t="inlineStr">
        <is>
          <t>R-1186</t>
        </is>
      </c>
      <c r="B188" s="25" t="n">
        <v>45956</v>
      </c>
      <c r="C188" s="24" t="inlineStr">
        <is>
          <t>Cust-7</t>
        </is>
      </c>
      <c r="D188" s="24" t="inlineStr">
        <is>
          <t>Mağaza</t>
        </is>
      </c>
      <c r="E188" s="26" t="n">
        <v>7</v>
      </c>
      <c r="F188" s="24" t="inlineStr">
        <is>
          <t>...</t>
        </is>
      </c>
      <c r="G188" s="24" t="inlineStr">
        <is>
          <t>Teslimat</t>
        </is>
      </c>
    </row>
    <row r="189">
      <c r="A189" s="24" t="inlineStr">
        <is>
          <t>R-1187</t>
        </is>
      </c>
      <c r="B189" s="25" t="n">
        <v>45817</v>
      </c>
      <c r="C189" s="24" t="inlineStr">
        <is>
          <t>Cust-8</t>
        </is>
      </c>
      <c r="D189" s="24" t="inlineStr">
        <is>
          <t>Mobil</t>
        </is>
      </c>
      <c r="E189" s="26" t="n">
        <v>5</v>
      </c>
      <c r="F189" s="24" t="inlineStr">
        <is>
          <t>...</t>
        </is>
      </c>
      <c r="G189" s="24" t="inlineStr">
        <is>
          <t>Diğer</t>
        </is>
      </c>
    </row>
    <row r="190">
      <c r="A190" s="24" t="inlineStr">
        <is>
          <t>R-1188</t>
        </is>
      </c>
      <c r="B190" s="25" t="n">
        <v>45995</v>
      </c>
      <c r="C190" s="24" t="inlineStr">
        <is>
          <t>Cust-9</t>
        </is>
      </c>
      <c r="D190" s="24" t="inlineStr">
        <is>
          <t>Çağrı Merkezi</t>
        </is>
      </c>
      <c r="E190" s="26" t="n">
        <v>5</v>
      </c>
      <c r="F190" s="24" t="inlineStr">
        <is>
          <t>...</t>
        </is>
      </c>
      <c r="G190" s="24" t="inlineStr">
        <is>
          <t>Hizmet</t>
        </is>
      </c>
    </row>
    <row r="191">
      <c r="A191" s="24" t="inlineStr">
        <is>
          <t>R-1189</t>
        </is>
      </c>
      <c r="B191" s="25" t="n">
        <v>45980</v>
      </c>
      <c r="C191" s="24" t="inlineStr">
        <is>
          <t>Cust-32</t>
        </is>
      </c>
      <c r="D191" s="24" t="inlineStr">
        <is>
          <t>Online</t>
        </is>
      </c>
      <c r="E191" s="26" t="n">
        <v>4</v>
      </c>
      <c r="F191" s="24" t="inlineStr">
        <is>
          <t>...</t>
        </is>
      </c>
      <c r="G191" s="24" t="inlineStr">
        <is>
          <t>Hizmet</t>
        </is>
      </c>
    </row>
    <row r="192">
      <c r="A192" s="24" t="inlineStr">
        <is>
          <t>R-1190</t>
        </is>
      </c>
      <c r="B192" s="25" t="n">
        <v>45922</v>
      </c>
      <c r="C192" s="24" t="inlineStr">
        <is>
          <t>Cust-29</t>
        </is>
      </c>
      <c r="D192" s="24" t="inlineStr">
        <is>
          <t>Mağaza</t>
        </is>
      </c>
      <c r="E192" s="26" t="n">
        <v>10</v>
      </c>
      <c r="F192" s="24" t="inlineStr">
        <is>
          <t>...</t>
        </is>
      </c>
      <c r="G192" s="24" t="inlineStr">
        <is>
          <t>Ürün</t>
        </is>
      </c>
    </row>
    <row r="193">
      <c r="A193" s="24" t="inlineStr">
        <is>
          <t>R-1191</t>
        </is>
      </c>
      <c r="B193" s="25" t="n">
        <v>45891</v>
      </c>
      <c r="C193" s="24" t="inlineStr">
        <is>
          <t>Cust-46</t>
        </is>
      </c>
      <c r="D193" s="24" t="inlineStr">
        <is>
          <t>Online</t>
        </is>
      </c>
      <c r="E193" s="26" t="n">
        <v>6</v>
      </c>
      <c r="F193" s="24" t="inlineStr">
        <is>
          <t>...</t>
        </is>
      </c>
      <c r="G193" s="24" t="inlineStr">
        <is>
          <t>Destek</t>
        </is>
      </c>
    </row>
    <row r="194">
      <c r="A194" s="24" t="inlineStr">
        <is>
          <t>R-1192</t>
        </is>
      </c>
      <c r="B194" s="25" t="n">
        <v>45781</v>
      </c>
      <c r="C194" s="24" t="inlineStr">
        <is>
          <t>Cust-75</t>
        </is>
      </c>
      <c r="D194" s="24" t="inlineStr">
        <is>
          <t>Mobil</t>
        </is>
      </c>
      <c r="E194" s="26" t="n">
        <v>7</v>
      </c>
      <c r="F194" s="24" t="inlineStr">
        <is>
          <t>...</t>
        </is>
      </c>
      <c r="G194" s="24" t="inlineStr">
        <is>
          <t>Destek</t>
        </is>
      </c>
    </row>
    <row r="195">
      <c r="A195" s="24" t="inlineStr">
        <is>
          <t>R-1193</t>
        </is>
      </c>
      <c r="B195" s="25" t="n">
        <v>45739</v>
      </c>
      <c r="C195" s="24" t="inlineStr">
        <is>
          <t>Cust-43</t>
        </is>
      </c>
      <c r="D195" s="24" t="inlineStr">
        <is>
          <t>Mağaza</t>
        </is>
      </c>
      <c r="E195" s="26" t="n">
        <v>7</v>
      </c>
      <c r="F195" s="24" t="inlineStr">
        <is>
          <t>...</t>
        </is>
      </c>
      <c r="G195" s="24" t="inlineStr">
        <is>
          <t>Diğer</t>
        </is>
      </c>
    </row>
    <row r="196">
      <c r="A196" s="24" t="inlineStr">
        <is>
          <t>R-1194</t>
        </is>
      </c>
      <c r="B196" s="25" t="n">
        <v>45786</v>
      </c>
      <c r="C196" s="24" t="inlineStr">
        <is>
          <t>Cust-57</t>
        </is>
      </c>
      <c r="D196" s="24" t="inlineStr">
        <is>
          <t>Mağaza</t>
        </is>
      </c>
      <c r="E196" s="26" t="n">
        <v>10</v>
      </c>
      <c r="F196" s="24" t="inlineStr">
        <is>
          <t>...</t>
        </is>
      </c>
      <c r="G196" s="24" t="inlineStr">
        <is>
          <t>Fiyat</t>
        </is>
      </c>
    </row>
    <row r="197">
      <c r="A197" s="24" t="inlineStr">
        <is>
          <t>R-1195</t>
        </is>
      </c>
      <c r="B197" s="25" t="n">
        <v>45863</v>
      </c>
      <c r="C197" s="24" t="inlineStr">
        <is>
          <t>Cust-53</t>
        </is>
      </c>
      <c r="D197" s="24" t="inlineStr">
        <is>
          <t>Mağaza</t>
        </is>
      </c>
      <c r="E197" s="26" t="n">
        <v>10</v>
      </c>
      <c r="F197" s="24" t="inlineStr">
        <is>
          <t>...</t>
        </is>
      </c>
      <c r="G197" s="24" t="inlineStr">
        <is>
          <t>Teslimat</t>
        </is>
      </c>
    </row>
    <row r="198">
      <c r="A198" s="24" t="inlineStr">
        <is>
          <t>R-1196</t>
        </is>
      </c>
      <c r="B198" s="25" t="n">
        <v>45891</v>
      </c>
      <c r="C198" s="24" t="inlineStr">
        <is>
          <t>Cust-64</t>
        </is>
      </c>
      <c r="D198" s="24" t="inlineStr">
        <is>
          <t>Mobil</t>
        </is>
      </c>
      <c r="E198" s="26" t="n">
        <v>8</v>
      </c>
      <c r="F198" s="24" t="inlineStr">
        <is>
          <t>...</t>
        </is>
      </c>
      <c r="G198" s="24" t="inlineStr">
        <is>
          <t>Ürün</t>
        </is>
      </c>
    </row>
    <row r="199">
      <c r="A199" s="24" t="inlineStr">
        <is>
          <t>R-1197</t>
        </is>
      </c>
      <c r="B199" s="25" t="n">
        <v>45680</v>
      </c>
      <c r="C199" s="24" t="inlineStr">
        <is>
          <t>Cust-68</t>
        </is>
      </c>
      <c r="D199" s="24" t="inlineStr">
        <is>
          <t>Mobil</t>
        </is>
      </c>
      <c r="E199" s="26" t="n">
        <v>8</v>
      </c>
      <c r="F199" s="24" t="inlineStr">
        <is>
          <t>...</t>
        </is>
      </c>
      <c r="G199" s="24" t="inlineStr">
        <is>
          <t>Teslimat</t>
        </is>
      </c>
    </row>
    <row r="200">
      <c r="A200" s="24" t="inlineStr">
        <is>
          <t>R-1198</t>
        </is>
      </c>
      <c r="B200" s="25" t="n">
        <v>45658</v>
      </c>
      <c r="C200" s="24" t="inlineStr">
        <is>
          <t>Cust-39</t>
        </is>
      </c>
      <c r="D200" s="24" t="inlineStr">
        <is>
          <t>Mağaza</t>
        </is>
      </c>
      <c r="E200" s="26" t="n">
        <v>10</v>
      </c>
      <c r="F200" s="24" t="inlineStr">
        <is>
          <t>...</t>
        </is>
      </c>
      <c r="G200" s="24" t="inlineStr">
        <is>
          <t>Diğer</t>
        </is>
      </c>
    </row>
    <row r="201">
      <c r="A201" s="24" t="inlineStr">
        <is>
          <t>R-1199</t>
        </is>
      </c>
      <c r="B201" s="25" t="n">
        <v>45870</v>
      </c>
      <c r="C201" s="24" t="inlineStr">
        <is>
          <t>Cust-17</t>
        </is>
      </c>
      <c r="D201" s="24" t="inlineStr">
        <is>
          <t>Mağaza</t>
        </is>
      </c>
      <c r="E201" s="26" t="n">
        <v>7</v>
      </c>
      <c r="F201" s="24" t="inlineStr">
        <is>
          <t>...</t>
        </is>
      </c>
      <c r="G201" s="24" t="inlineStr">
        <is>
          <t>Ürün</t>
        </is>
      </c>
    </row>
  </sheetData>
  <autoFilter ref="A1:G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11" customWidth="1" min="4" max="4"/>
    <col width="2" customWidth="1" min="5" max="5"/>
    <col width="13" customWidth="1" min="6" max="6"/>
    <col width="10" customWidth="1" min="7" max="7"/>
    <col width="9" customWidth="1" min="8" max="8"/>
    <col width="2" customWidth="1" min="9" max="9"/>
    <col width="13" customWidth="1" min="10" max="10"/>
    <col width="10" customWidth="1" min="11" max="11"/>
    <col width="2" customWidth="1" min="12" max="12"/>
    <col width="8" customWidth="1" min="13" max="13"/>
    <col width="9" customWidth="1" min="14" max="14"/>
  </cols>
  <sheetData>
    <row r="1">
      <c r="A1" s="23" t="inlineStr">
        <is>
          <t>AY</t>
        </is>
      </c>
      <c r="B1" s="23" t="inlineStr">
        <is>
          <t>NPS</t>
        </is>
      </c>
      <c r="C1" s="23" t="inlineStr">
        <is>
          <t>YANIT</t>
        </is>
      </c>
      <c r="F1" s="23" t="inlineStr">
        <is>
          <t>KATEGORI</t>
        </is>
      </c>
      <c r="G1" s="23" t="inlineStr">
        <is>
          <t>NPS</t>
        </is>
      </c>
      <c r="H1" s="23" t="inlineStr">
        <is>
          <t>YANIT</t>
        </is>
      </c>
      <c r="J1" s="23" t="inlineStr">
        <is>
          <t>KANAL</t>
        </is>
      </c>
      <c r="K1" s="23" t="inlineStr">
        <is>
          <t>YANIT</t>
        </is>
      </c>
      <c r="M1" s="23" t="inlineStr">
        <is>
          <t>PUAN</t>
        </is>
      </c>
      <c r="N1" s="23" t="inlineStr">
        <is>
          <t>ADET</t>
        </is>
      </c>
    </row>
    <row r="2">
      <c r="A2" s="27" t="inlineStr">
        <is>
          <t>Oca</t>
        </is>
      </c>
      <c r="B2" s="28">
        <f>IFERROR((COUNTIFS('Veri'!$B$2:$B$5000,"&gt;="&amp;$D2,'Veri'!$B$2:$B$5000,"&lt;="&amp;EOMONTH($D2,0),'Veri'!$E$2:$E$5000,"&gt;=9")-COUNTIFS('Veri'!$B$2:$B$5000,"&gt;="&amp;$D2,'Veri'!$B$2:$B$5000,"&lt;="&amp;EOMONTH($D2,0),'Veri'!$E$2:$E$5000,"&lt;=6"))/COUNTIFS('Veri'!$B$2:$B$5000,"&gt;="&amp;$D2,'Veri'!$B$2:$B$5000,"&lt;="&amp;EOMONTH($D2,0)),0)</f>
        <v/>
      </c>
      <c r="C2" s="29">
        <f>COUNTIFS('Veri'!$B$2:$B$5000,"&gt;="&amp;$D2,'Veri'!$B$2:$B$5000,"&lt;="&amp;EOMONTH($D2,0))</f>
        <v/>
      </c>
      <c r="D2" s="30" t="n">
        <v>45658</v>
      </c>
      <c r="F2" s="27" t="inlineStr">
        <is>
          <t>Ürün</t>
        </is>
      </c>
      <c r="G2" s="28">
        <f>IFERROR((COUNTIFS('Veri'!$G$2:$G$5000,"Ürün",'Veri'!$E$2:$E$5000,"&gt;=9")-COUNTIFS('Veri'!$G$2:$G$5000,"Ürün",'Veri'!$E$2:$E$5000,"&lt;=6"))/COUNTIFS('Veri'!$G$2:$G$5000,"Ürün"),0)</f>
        <v/>
      </c>
      <c r="H2" s="29">
        <f>COUNTIFS('Veri'!$G$2:$G$5000,"Ürün")</f>
        <v/>
      </c>
      <c r="J2" s="27" t="inlineStr">
        <is>
          <t>Online</t>
        </is>
      </c>
      <c r="K2" s="29">
        <f>COUNTIFS('Veri'!$D$2:$D$5000,"Online")</f>
        <v/>
      </c>
      <c r="M2" s="27" t="inlineStr">
        <is>
          <t>0</t>
        </is>
      </c>
      <c r="N2" s="29">
        <f>COUNTIFS('Veri'!$E$2:$E$5000,0)</f>
        <v/>
      </c>
    </row>
    <row r="3">
      <c r="A3" s="27" t="inlineStr">
        <is>
          <t>Şub</t>
        </is>
      </c>
      <c r="B3" s="28">
        <f>IFERROR((COUNTIFS('Veri'!$B$2:$B$5000,"&gt;="&amp;$D3,'Veri'!$B$2:$B$5000,"&lt;="&amp;EOMONTH($D3,0),'Veri'!$E$2:$E$5000,"&gt;=9")-COUNTIFS('Veri'!$B$2:$B$5000,"&gt;="&amp;$D3,'Veri'!$B$2:$B$5000,"&lt;="&amp;EOMONTH($D3,0),'Veri'!$E$2:$E$5000,"&lt;=6"))/COUNTIFS('Veri'!$B$2:$B$5000,"&gt;="&amp;$D3,'Veri'!$B$2:$B$5000,"&lt;="&amp;EOMONTH($D3,0)),0)</f>
        <v/>
      </c>
      <c r="C3" s="29">
        <f>COUNTIFS('Veri'!$B$2:$B$5000,"&gt;="&amp;$D3,'Veri'!$B$2:$B$5000,"&lt;="&amp;EOMONTH($D3,0))</f>
        <v/>
      </c>
      <c r="D3" s="30" t="n">
        <v>45689</v>
      </c>
      <c r="F3" s="27" t="inlineStr">
        <is>
          <t>Fiyat</t>
        </is>
      </c>
      <c r="G3" s="28">
        <f>IFERROR((COUNTIFS('Veri'!$G$2:$G$5000,"Fiyat",'Veri'!$E$2:$E$5000,"&gt;=9")-COUNTIFS('Veri'!$G$2:$G$5000,"Fiyat",'Veri'!$E$2:$E$5000,"&lt;=6"))/COUNTIFS('Veri'!$G$2:$G$5000,"Fiyat"),0)</f>
        <v/>
      </c>
      <c r="H3" s="29">
        <f>COUNTIFS('Veri'!$G$2:$G$5000,"Fiyat")</f>
        <v/>
      </c>
      <c r="J3" s="27" t="inlineStr">
        <is>
          <t>Mağaza</t>
        </is>
      </c>
      <c r="K3" s="29">
        <f>COUNTIFS('Veri'!$D$2:$D$5000,"Mağaza")</f>
        <v/>
      </c>
      <c r="M3" s="27" t="inlineStr">
        <is>
          <t>1</t>
        </is>
      </c>
      <c r="N3" s="29">
        <f>COUNTIFS('Veri'!$E$2:$E$5000,1)</f>
        <v/>
      </c>
    </row>
    <row r="4">
      <c r="A4" s="27" t="inlineStr">
        <is>
          <t>Mar</t>
        </is>
      </c>
      <c r="B4" s="28">
        <f>IFERROR((COUNTIFS('Veri'!$B$2:$B$5000,"&gt;="&amp;$D4,'Veri'!$B$2:$B$5000,"&lt;="&amp;EOMONTH($D4,0),'Veri'!$E$2:$E$5000,"&gt;=9")-COUNTIFS('Veri'!$B$2:$B$5000,"&gt;="&amp;$D4,'Veri'!$B$2:$B$5000,"&lt;="&amp;EOMONTH($D4,0),'Veri'!$E$2:$E$5000,"&lt;=6"))/COUNTIFS('Veri'!$B$2:$B$5000,"&gt;="&amp;$D4,'Veri'!$B$2:$B$5000,"&lt;="&amp;EOMONTH($D4,0)),0)</f>
        <v/>
      </c>
      <c r="C4" s="29">
        <f>COUNTIFS('Veri'!$B$2:$B$5000,"&gt;="&amp;$D4,'Veri'!$B$2:$B$5000,"&lt;="&amp;EOMONTH($D4,0))</f>
        <v/>
      </c>
      <c r="D4" s="30" t="n">
        <v>45717</v>
      </c>
      <c r="F4" s="27" t="inlineStr">
        <is>
          <t>Hizmet</t>
        </is>
      </c>
      <c r="G4" s="28">
        <f>IFERROR((COUNTIFS('Veri'!$G$2:$G$5000,"Hizmet",'Veri'!$E$2:$E$5000,"&gt;=9")-COUNTIFS('Veri'!$G$2:$G$5000,"Hizmet",'Veri'!$E$2:$E$5000,"&lt;=6"))/COUNTIFS('Veri'!$G$2:$G$5000,"Hizmet"),0)</f>
        <v/>
      </c>
      <c r="H4" s="29">
        <f>COUNTIFS('Veri'!$G$2:$G$5000,"Hizmet")</f>
        <v/>
      </c>
      <c r="J4" s="27" t="inlineStr">
        <is>
          <t>Çağrı Merkezi</t>
        </is>
      </c>
      <c r="K4" s="29">
        <f>COUNTIFS('Veri'!$D$2:$D$5000,"Çağrı Merkezi")</f>
        <v/>
      </c>
      <c r="M4" s="27" t="inlineStr">
        <is>
          <t>2</t>
        </is>
      </c>
      <c r="N4" s="29">
        <f>COUNTIFS('Veri'!$E$2:$E$5000,2)</f>
        <v/>
      </c>
    </row>
    <row r="5">
      <c r="A5" s="27" t="inlineStr">
        <is>
          <t>Nis</t>
        </is>
      </c>
      <c r="B5" s="28">
        <f>IFERROR((COUNTIFS('Veri'!$B$2:$B$5000,"&gt;="&amp;$D5,'Veri'!$B$2:$B$5000,"&lt;="&amp;EOMONTH($D5,0),'Veri'!$E$2:$E$5000,"&gt;=9")-COUNTIFS('Veri'!$B$2:$B$5000,"&gt;="&amp;$D5,'Veri'!$B$2:$B$5000,"&lt;="&amp;EOMONTH($D5,0),'Veri'!$E$2:$E$5000,"&lt;=6"))/COUNTIFS('Veri'!$B$2:$B$5000,"&gt;="&amp;$D5,'Veri'!$B$2:$B$5000,"&lt;="&amp;EOMONTH($D5,0)),0)</f>
        <v/>
      </c>
      <c r="C5" s="29">
        <f>COUNTIFS('Veri'!$B$2:$B$5000,"&gt;="&amp;$D5,'Veri'!$B$2:$B$5000,"&lt;="&amp;EOMONTH($D5,0))</f>
        <v/>
      </c>
      <c r="D5" s="30" t="n">
        <v>45748</v>
      </c>
      <c r="F5" s="27" t="inlineStr">
        <is>
          <t>Teslimat</t>
        </is>
      </c>
      <c r="G5" s="28">
        <f>IFERROR((COUNTIFS('Veri'!$G$2:$G$5000,"Teslimat",'Veri'!$E$2:$E$5000,"&gt;=9")-COUNTIFS('Veri'!$G$2:$G$5000,"Teslimat",'Veri'!$E$2:$E$5000,"&lt;=6"))/COUNTIFS('Veri'!$G$2:$G$5000,"Teslimat"),0)</f>
        <v/>
      </c>
      <c r="H5" s="29">
        <f>COUNTIFS('Veri'!$G$2:$G$5000,"Teslimat")</f>
        <v/>
      </c>
      <c r="J5" s="27" t="inlineStr">
        <is>
          <t>Mobil</t>
        </is>
      </c>
      <c r="K5" s="29">
        <f>COUNTIFS('Veri'!$D$2:$D$5000,"Mobil")</f>
        <v/>
      </c>
      <c r="M5" s="27" t="inlineStr">
        <is>
          <t>3</t>
        </is>
      </c>
      <c r="N5" s="29">
        <f>COUNTIFS('Veri'!$E$2:$E$5000,3)</f>
        <v/>
      </c>
    </row>
    <row r="6">
      <c r="A6" s="27" t="inlineStr">
        <is>
          <t>May</t>
        </is>
      </c>
      <c r="B6" s="28">
        <f>IFERROR((COUNTIFS('Veri'!$B$2:$B$5000,"&gt;="&amp;$D6,'Veri'!$B$2:$B$5000,"&lt;="&amp;EOMONTH($D6,0),'Veri'!$E$2:$E$5000,"&gt;=9")-COUNTIFS('Veri'!$B$2:$B$5000,"&gt;="&amp;$D6,'Veri'!$B$2:$B$5000,"&lt;="&amp;EOMONTH($D6,0),'Veri'!$E$2:$E$5000,"&lt;=6"))/COUNTIFS('Veri'!$B$2:$B$5000,"&gt;="&amp;$D6,'Veri'!$B$2:$B$5000,"&lt;="&amp;EOMONTH($D6,0)),0)</f>
        <v/>
      </c>
      <c r="C6" s="29">
        <f>COUNTIFS('Veri'!$B$2:$B$5000,"&gt;="&amp;$D6,'Veri'!$B$2:$B$5000,"&lt;="&amp;EOMONTH($D6,0))</f>
        <v/>
      </c>
      <c r="D6" s="30" t="n">
        <v>45778</v>
      </c>
      <c r="F6" s="27" t="inlineStr">
        <is>
          <t>Destek</t>
        </is>
      </c>
      <c r="G6" s="28">
        <f>IFERROR((COUNTIFS('Veri'!$G$2:$G$5000,"Destek",'Veri'!$E$2:$E$5000,"&gt;=9")-COUNTIFS('Veri'!$G$2:$G$5000,"Destek",'Veri'!$E$2:$E$5000,"&lt;=6"))/COUNTIFS('Veri'!$G$2:$G$5000,"Destek"),0)</f>
        <v/>
      </c>
      <c r="H6" s="29">
        <f>COUNTIFS('Veri'!$G$2:$G$5000,"Destek")</f>
        <v/>
      </c>
      <c r="M6" s="27" t="inlineStr">
        <is>
          <t>4</t>
        </is>
      </c>
      <c r="N6" s="29">
        <f>COUNTIFS('Veri'!$E$2:$E$5000,4)</f>
        <v/>
      </c>
    </row>
    <row r="7">
      <c r="A7" s="27" t="inlineStr">
        <is>
          <t>Haz</t>
        </is>
      </c>
      <c r="B7" s="28">
        <f>IFERROR((COUNTIFS('Veri'!$B$2:$B$5000,"&gt;="&amp;$D7,'Veri'!$B$2:$B$5000,"&lt;="&amp;EOMONTH($D7,0),'Veri'!$E$2:$E$5000,"&gt;=9")-COUNTIFS('Veri'!$B$2:$B$5000,"&gt;="&amp;$D7,'Veri'!$B$2:$B$5000,"&lt;="&amp;EOMONTH($D7,0),'Veri'!$E$2:$E$5000,"&lt;=6"))/COUNTIFS('Veri'!$B$2:$B$5000,"&gt;="&amp;$D7,'Veri'!$B$2:$B$5000,"&lt;="&amp;EOMONTH($D7,0)),0)</f>
        <v/>
      </c>
      <c r="C7" s="29">
        <f>COUNTIFS('Veri'!$B$2:$B$5000,"&gt;="&amp;$D7,'Veri'!$B$2:$B$5000,"&lt;="&amp;EOMONTH($D7,0))</f>
        <v/>
      </c>
      <c r="D7" s="30" t="n">
        <v>45809</v>
      </c>
      <c r="F7" s="27" t="inlineStr">
        <is>
          <t>Diğer</t>
        </is>
      </c>
      <c r="G7" s="28">
        <f>IFERROR((COUNTIFS('Veri'!$G$2:$G$5000,"Diğer",'Veri'!$E$2:$E$5000,"&gt;=9")-COUNTIFS('Veri'!$G$2:$G$5000,"Diğer",'Veri'!$E$2:$E$5000,"&lt;=6"))/COUNTIFS('Veri'!$G$2:$G$5000,"Diğer"),0)</f>
        <v/>
      </c>
      <c r="H7" s="29">
        <f>COUNTIFS('Veri'!$G$2:$G$5000,"Diğer")</f>
        <v/>
      </c>
      <c r="M7" s="27" t="inlineStr">
        <is>
          <t>5</t>
        </is>
      </c>
      <c r="N7" s="29">
        <f>COUNTIFS('Veri'!$E$2:$E$5000,5)</f>
        <v/>
      </c>
    </row>
    <row r="8">
      <c r="A8" s="27" t="inlineStr">
        <is>
          <t>Tem</t>
        </is>
      </c>
      <c r="B8" s="28">
        <f>IFERROR((COUNTIFS('Veri'!$B$2:$B$5000,"&gt;="&amp;$D8,'Veri'!$B$2:$B$5000,"&lt;="&amp;EOMONTH($D8,0),'Veri'!$E$2:$E$5000,"&gt;=9")-COUNTIFS('Veri'!$B$2:$B$5000,"&gt;="&amp;$D8,'Veri'!$B$2:$B$5000,"&lt;="&amp;EOMONTH($D8,0),'Veri'!$E$2:$E$5000,"&lt;=6"))/COUNTIFS('Veri'!$B$2:$B$5000,"&gt;="&amp;$D8,'Veri'!$B$2:$B$5000,"&lt;="&amp;EOMONTH($D8,0)),0)</f>
        <v/>
      </c>
      <c r="C8" s="29">
        <f>COUNTIFS('Veri'!$B$2:$B$5000,"&gt;="&amp;$D8,'Veri'!$B$2:$B$5000,"&lt;="&amp;EOMONTH($D8,0))</f>
        <v/>
      </c>
      <c r="D8" s="30" t="n">
        <v>45839</v>
      </c>
      <c r="M8" s="27" t="inlineStr">
        <is>
          <t>6</t>
        </is>
      </c>
      <c r="N8" s="29">
        <f>COUNTIFS('Veri'!$E$2:$E$5000,6)</f>
        <v/>
      </c>
    </row>
    <row r="9">
      <c r="A9" s="27" t="inlineStr">
        <is>
          <t>Ağu</t>
        </is>
      </c>
      <c r="B9" s="28">
        <f>IFERROR((COUNTIFS('Veri'!$B$2:$B$5000,"&gt;="&amp;$D9,'Veri'!$B$2:$B$5000,"&lt;="&amp;EOMONTH($D9,0),'Veri'!$E$2:$E$5000,"&gt;=9")-COUNTIFS('Veri'!$B$2:$B$5000,"&gt;="&amp;$D9,'Veri'!$B$2:$B$5000,"&lt;="&amp;EOMONTH($D9,0),'Veri'!$E$2:$E$5000,"&lt;=6"))/COUNTIFS('Veri'!$B$2:$B$5000,"&gt;="&amp;$D9,'Veri'!$B$2:$B$5000,"&lt;="&amp;EOMONTH($D9,0)),0)</f>
        <v/>
      </c>
      <c r="C9" s="29">
        <f>COUNTIFS('Veri'!$B$2:$B$5000,"&gt;="&amp;$D9,'Veri'!$B$2:$B$5000,"&lt;="&amp;EOMONTH($D9,0))</f>
        <v/>
      </c>
      <c r="D9" s="30" t="n">
        <v>45870</v>
      </c>
      <c r="M9" s="27" t="inlineStr">
        <is>
          <t>7</t>
        </is>
      </c>
      <c r="N9" s="29">
        <f>COUNTIFS('Veri'!$E$2:$E$5000,7)</f>
        <v/>
      </c>
    </row>
    <row r="10">
      <c r="A10" s="27" t="inlineStr">
        <is>
          <t>Eyl</t>
        </is>
      </c>
      <c r="B10" s="28">
        <f>IFERROR((COUNTIFS('Veri'!$B$2:$B$5000,"&gt;="&amp;$D10,'Veri'!$B$2:$B$5000,"&lt;="&amp;EOMONTH($D10,0),'Veri'!$E$2:$E$5000,"&gt;=9")-COUNTIFS('Veri'!$B$2:$B$5000,"&gt;="&amp;$D10,'Veri'!$B$2:$B$5000,"&lt;="&amp;EOMONTH($D10,0),'Veri'!$E$2:$E$5000,"&lt;=6"))/COUNTIFS('Veri'!$B$2:$B$5000,"&gt;="&amp;$D10,'Veri'!$B$2:$B$5000,"&lt;="&amp;EOMONTH($D10,0)),0)</f>
        <v/>
      </c>
      <c r="C10" s="29">
        <f>COUNTIFS('Veri'!$B$2:$B$5000,"&gt;="&amp;$D10,'Veri'!$B$2:$B$5000,"&lt;="&amp;EOMONTH($D10,0))</f>
        <v/>
      </c>
      <c r="D10" s="30" t="n">
        <v>45901</v>
      </c>
      <c r="M10" s="27" t="inlineStr">
        <is>
          <t>8</t>
        </is>
      </c>
      <c r="N10" s="29">
        <f>COUNTIFS('Veri'!$E$2:$E$5000,8)</f>
        <v/>
      </c>
    </row>
    <row r="11">
      <c r="A11" s="27" t="inlineStr">
        <is>
          <t>Eki</t>
        </is>
      </c>
      <c r="B11" s="28">
        <f>IFERROR((COUNTIFS('Veri'!$B$2:$B$5000,"&gt;="&amp;$D11,'Veri'!$B$2:$B$5000,"&lt;="&amp;EOMONTH($D11,0),'Veri'!$E$2:$E$5000,"&gt;=9")-COUNTIFS('Veri'!$B$2:$B$5000,"&gt;="&amp;$D11,'Veri'!$B$2:$B$5000,"&lt;="&amp;EOMONTH($D11,0),'Veri'!$E$2:$E$5000,"&lt;=6"))/COUNTIFS('Veri'!$B$2:$B$5000,"&gt;="&amp;$D11,'Veri'!$B$2:$B$5000,"&lt;="&amp;EOMONTH($D11,0)),0)</f>
        <v/>
      </c>
      <c r="C11" s="29">
        <f>COUNTIFS('Veri'!$B$2:$B$5000,"&gt;="&amp;$D11,'Veri'!$B$2:$B$5000,"&lt;="&amp;EOMONTH($D11,0))</f>
        <v/>
      </c>
      <c r="D11" s="30" t="n">
        <v>45931</v>
      </c>
      <c r="M11" s="27" t="inlineStr">
        <is>
          <t>9</t>
        </is>
      </c>
      <c r="N11" s="29">
        <f>COUNTIFS('Veri'!$E$2:$E$5000,9)</f>
        <v/>
      </c>
    </row>
    <row r="12">
      <c r="A12" s="27" t="inlineStr">
        <is>
          <t>Kas</t>
        </is>
      </c>
      <c r="B12" s="28">
        <f>IFERROR((COUNTIFS('Veri'!$B$2:$B$5000,"&gt;="&amp;$D12,'Veri'!$B$2:$B$5000,"&lt;="&amp;EOMONTH($D12,0),'Veri'!$E$2:$E$5000,"&gt;=9")-COUNTIFS('Veri'!$B$2:$B$5000,"&gt;="&amp;$D12,'Veri'!$B$2:$B$5000,"&lt;="&amp;EOMONTH($D12,0),'Veri'!$E$2:$E$5000,"&lt;=6"))/COUNTIFS('Veri'!$B$2:$B$5000,"&gt;="&amp;$D12,'Veri'!$B$2:$B$5000,"&lt;="&amp;EOMONTH($D12,0)),0)</f>
        <v/>
      </c>
      <c r="C12" s="29">
        <f>COUNTIFS('Veri'!$B$2:$B$5000,"&gt;="&amp;$D12,'Veri'!$B$2:$B$5000,"&lt;="&amp;EOMONTH($D12,0))</f>
        <v/>
      </c>
      <c r="D12" s="30" t="n">
        <v>45962</v>
      </c>
      <c r="M12" s="27" t="inlineStr">
        <is>
          <t>10</t>
        </is>
      </c>
      <c r="N12" s="29">
        <f>COUNTIFS('Veri'!$E$2:$E$5000,10)</f>
        <v/>
      </c>
    </row>
    <row r="13">
      <c r="A13" s="27" t="inlineStr">
        <is>
          <t>Ara</t>
        </is>
      </c>
      <c r="B13" s="28">
        <f>IFERROR((COUNTIFS('Veri'!$B$2:$B$5000,"&gt;="&amp;$D13,'Veri'!$B$2:$B$5000,"&lt;="&amp;EOMONTH($D13,0),'Veri'!$E$2:$E$5000,"&gt;=9")-COUNTIFS('Veri'!$B$2:$B$5000,"&gt;="&amp;$D13,'Veri'!$B$2:$B$5000,"&lt;="&amp;EOMONTH($D13,0),'Veri'!$E$2:$E$5000,"&lt;=6"))/COUNTIFS('Veri'!$B$2:$B$5000,"&gt;="&amp;$D13,'Veri'!$B$2:$B$5000,"&lt;="&amp;EOMONTH($D13,0)),0)</f>
        <v/>
      </c>
      <c r="C13" s="29">
        <f>COUNTIFS('Veri'!$B$2:$B$5000,"&gt;="&amp;$D13,'Veri'!$B$2:$B$5000,"&lt;="&amp;EOMONTH($D13,0))</f>
        <v/>
      </c>
      <c r="D13" s="30" t="n">
        <v>45992</v>
      </c>
    </row>
    <row r="16">
      <c r="A16" s="31" t="inlineStr">
        <is>
          <t>KPI HESAPLAMALARI</t>
        </is>
      </c>
      <c r="B16" s="32" t="n"/>
    </row>
    <row r="17">
      <c r="A17" s="33" t="inlineStr">
        <is>
          <t>Toplam Yanıt</t>
        </is>
      </c>
      <c r="B17" s="34">
        <f>COUNTA('Veri'!$A$2:$A$5000)</f>
        <v/>
      </c>
    </row>
    <row r="18">
      <c r="A18" s="33" t="inlineStr">
        <is>
          <t>Ortalama Puan</t>
        </is>
      </c>
      <c r="B18" s="35">
        <f>AVERAGE('Veri'!$E$2:$E$5000)</f>
        <v/>
      </c>
    </row>
    <row r="19">
      <c r="A19" s="33" t="inlineStr">
        <is>
          <t>Promoters (9-10)</t>
        </is>
      </c>
      <c r="B19" s="34">
        <f>COUNTIFS('Veri'!$E$2:$E$5000,"&gt;=9")</f>
        <v/>
      </c>
    </row>
    <row r="20">
      <c r="A20" s="33" t="inlineStr">
        <is>
          <t>Passives (7-8)</t>
        </is>
      </c>
      <c r="B20" s="34">
        <f>COUNTIFS('Veri'!$E$2:$E$5000,"&gt;=7",'Veri'!$E$2:$E$5000,"&lt;=8")</f>
        <v/>
      </c>
    </row>
    <row r="21">
      <c r="A21" s="33" t="inlineStr">
        <is>
          <t>Detractors (0-6)</t>
        </is>
      </c>
      <c r="B21" s="34">
        <f>COUNTIFS('Veri'!$E$2:$E$5000,"&lt;=6")</f>
        <v/>
      </c>
    </row>
    <row r="22">
      <c r="A22" s="33" t="inlineStr">
        <is>
          <t>NPS</t>
        </is>
      </c>
      <c r="B22" s="36">
        <f>IFERROR(($B$19-$B$21)/$B$17,0)</f>
        <v/>
      </c>
    </row>
    <row r="23">
      <c r="A23" s="33" t="inlineStr">
        <is>
          <t>Promoter %</t>
        </is>
      </c>
      <c r="B23" s="36">
        <f>IFERROR($B$19/$B$17,0)</f>
        <v/>
      </c>
    </row>
    <row r="24">
      <c r="A24" s="33" t="inlineStr">
        <is>
          <t>Detractor %</t>
        </is>
      </c>
      <c r="B24" s="36">
        <f>IFERROR($B$21/$B$17,0)</f>
        <v/>
      </c>
    </row>
    <row r="25">
      <c r="A25" s="33" t="inlineStr">
        <is>
          <t>En İyi Kategori</t>
        </is>
      </c>
      <c r="B25" s="37">
        <f>INDEX($F$2:$F$7,MATCH(MAX($G$2:$G$7),$G$2:$G$7,0))</f>
        <v/>
      </c>
    </row>
    <row r="26">
      <c r="A26" s="33" t="inlineStr">
        <is>
          <t>En Düşük Kategori</t>
        </is>
      </c>
      <c r="B26" s="37">
        <f>INDEX($F$2:$F$7,MATCH(MIN($G$2:$G$7),$G$2:$G$7,0))</f>
        <v/>
      </c>
    </row>
  </sheetData>
  <conditionalFormatting sqref="B2:B13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G2:G7">
    <cfRule type="colorScale" priority="2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N2:N12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