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comments/comment1.xml" ContentType="application/vnd.openxmlformats-officedocument.spreadsheetml.comments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shboard" sheetId="1" state="visible" r:id="rId1"/>
    <sheet xmlns:r="http://schemas.openxmlformats.org/officeDocument/2006/relationships" name="Veri" sheetId="2" state="visible" r:id="rId2"/>
    <sheet xmlns:r="http://schemas.openxmlformats.org/officeDocument/2006/relationships" name="Hesaplar" sheetId="3" state="visible" r:id="rId3"/>
  </sheets>
  <definedNames>
    <definedName name="_xlnm.Print_Area" localSheetId="0">'Dashboard'!$A$1:$Q$60</definedName>
    <definedName name="_xlnm._FilterDatabase" localSheetId="1" hidden="1">'Veri'!$A$1:$D$121</definedName>
  </definedNames>
  <calcPr calcId="124519" fullCalcOnLoad="1"/>
</workbook>
</file>

<file path=xl/styles.xml><?xml version="1.0" encoding="utf-8"?>
<styleSheet xmlns="http://schemas.openxmlformats.org/spreadsheetml/2006/main">
  <numFmts count="5">
    <numFmt numFmtId="164" formatCode="yyyy-mm-dd"/>
    <numFmt numFmtId="165" formatCode="mmm yyyy"/>
    <numFmt numFmtId="166" formatCode="#,##0&quot; ₺&quot;;(#,##0)&quot; ₺&quot;"/>
    <numFmt numFmtId="167" formatCode="0.0%"/>
    <numFmt numFmtId="168" formatCode="#,##0.0;(#,##0.0)"/>
  </numFmts>
  <fonts count="14">
    <font>
      <name val="Calibri"/>
      <family val="2"/>
      <color theme="1"/>
      <sz val="11"/>
      <scheme val="minor"/>
    </font>
    <font>
      <name val="Aptos"/>
      <b val="1"/>
      <color rgb="0071717A"/>
      <sz val="9"/>
    </font>
    <font>
      <name val="Aptos"/>
      <color rgb="0018181B"/>
      <sz val="10"/>
    </font>
    <font>
      <name val="Aptos"/>
      <color rgb="001D4ED8"/>
      <sz val="10"/>
    </font>
    <font>
      <name val="Aptos"/>
      <b val="1"/>
      <color rgb="0071717A"/>
      <sz val="10"/>
    </font>
    <font>
      <name val="Aptos"/>
      <b val="1"/>
      <color rgb="0018181B"/>
      <sz val="10"/>
    </font>
    <font>
      <name val="Aptos"/>
      <color rgb="00A1A1AA"/>
      <sz val="10"/>
    </font>
    <font>
      <name val="Aptos"/>
      <b val="1"/>
      <color rgb="00FFFFFF"/>
      <sz val="10"/>
    </font>
    <font>
      <name val="Aptos"/>
      <color rgb="0071717A"/>
      <sz val="10"/>
    </font>
    <font>
      <name val="Aptos Display"/>
      <b val="1"/>
      <color rgb="0018181B"/>
      <sz val="24"/>
    </font>
    <font>
      <name val="Aptos"/>
      <b val="1"/>
      <color rgb="0018181B"/>
      <sz val="22"/>
    </font>
    <font>
      <name val="Aptos"/>
      <color rgb="00A1A1AA"/>
      <sz val="8"/>
    </font>
    <font>
      <name val="Aptos"/>
      <b val="1"/>
      <color rgb="003F3F46"/>
      <sz val="10"/>
    </font>
    <font>
      <name val="Aptos"/>
      <i val="1"/>
      <color rgb="0071717A"/>
      <sz val="8"/>
    </font>
  </fonts>
  <fills count="11">
    <fill>
      <patternFill/>
    </fill>
    <fill>
      <patternFill patternType="gray125"/>
    </fill>
    <fill>
      <patternFill patternType="solid">
        <fgColor rgb="00FAFAFA"/>
      </patternFill>
    </fill>
    <fill>
      <patternFill patternType="solid">
        <fgColor rgb="0071717A"/>
      </patternFill>
    </fill>
    <fill>
      <patternFill patternType="solid">
        <fgColor rgb="0018181B"/>
      </patternFill>
    </fill>
    <fill>
      <patternFill patternType="solid">
        <fgColor rgb="00FFFFFF"/>
      </patternFill>
    </fill>
    <fill>
      <patternFill patternType="solid">
        <fgColor rgb="002563EB"/>
      </patternFill>
    </fill>
    <fill>
      <patternFill patternType="solid">
        <fgColor rgb="00059669"/>
      </patternFill>
    </fill>
    <fill>
      <patternFill patternType="solid">
        <fgColor rgb="00DB2777"/>
      </patternFill>
    </fill>
    <fill>
      <patternFill patternType="solid">
        <fgColor rgb="00D97706"/>
      </patternFill>
    </fill>
    <fill>
      <patternFill patternType="solid">
        <fgColor rgb="004F46E5"/>
      </patternFill>
    </fill>
  </fills>
  <borders count="11">
    <border>
      <left/>
      <right/>
      <top/>
      <bottom/>
      <diagonal/>
    </border>
    <border>
      <left/>
      <right/>
      <top/>
      <bottom style="thin">
        <color rgb="00E4E4E7"/>
      </bottom>
    </border>
    <border>
      <left style="thin">
        <color rgb="00E4E4E7"/>
      </left>
      <right/>
      <top style="thin">
        <color rgb="00E4E4E7"/>
      </top>
      <bottom/>
    </border>
    <border>
      <left/>
      <right/>
      <top style="thin">
        <color rgb="00E4E4E7"/>
      </top>
      <bottom/>
    </border>
    <border>
      <left/>
      <right style="thin">
        <color rgb="00E4E4E7"/>
      </right>
      <top style="thin">
        <color rgb="00E4E4E7"/>
      </top>
      <bottom/>
    </border>
    <border>
      <left style="thin">
        <color rgb="00E4E4E7"/>
      </left>
      <right/>
      <top/>
      <bottom/>
    </border>
    <border>
      <left/>
      <right/>
      <top/>
      <bottom/>
    </border>
    <border>
      <left/>
      <right style="thin">
        <color rgb="00E4E4E7"/>
      </right>
      <top/>
      <bottom/>
    </border>
    <border>
      <left style="thin">
        <color rgb="00E4E4E7"/>
      </left>
      <right/>
      <top/>
      <bottom style="thin">
        <color rgb="00E4E4E7"/>
      </bottom>
    </border>
    <border>
      <left/>
      <right style="thin">
        <color rgb="00E4E4E7"/>
      </right>
      <top/>
      <bottom style="thin">
        <color rgb="00E4E4E7"/>
      </bottom>
    </border>
    <border>
      <left/>
      <right/>
      <top/>
      <bottom style="thin">
        <color rgb="00D4D4D8"/>
      </bottom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5" borderId="0" pivotButton="0" quotePrefix="0" xfId="0"/>
    <xf numFmtId="0" fontId="9" fillId="5" borderId="0" applyAlignment="1" pivotButton="0" quotePrefix="0" xfId="0">
      <alignment horizontal="left" vertical="center"/>
    </xf>
    <xf numFmtId="0" fontId="6" fillId="5" borderId="1" applyAlignment="1" pivotButton="0" quotePrefix="0" xfId="0">
      <alignment horizontal="left" vertical="center"/>
    </xf>
    <xf numFmtId="0" fontId="0" fillId="0" borderId="1" pivotButton="0" quotePrefix="0" xfId="0"/>
    <xf numFmtId="0" fontId="0" fillId="6" borderId="2" pivotButton="0" quotePrefix="0" xfId="0"/>
    <xf numFmtId="0" fontId="0" fillId="0" borderId="3" pivotButton="0" quotePrefix="0" xfId="0"/>
    <xf numFmtId="0" fontId="0" fillId="0" borderId="4" pivotButton="0" quotePrefix="0" xfId="0"/>
    <xf numFmtId="0" fontId="0" fillId="7" borderId="2" pivotButton="0" quotePrefix="0" xfId="0"/>
    <xf numFmtId="0" fontId="0" fillId="8" borderId="2" pivotButton="0" quotePrefix="0" xfId="0"/>
    <xf numFmtId="0" fontId="0" fillId="9" borderId="2" pivotButton="0" quotePrefix="0" xfId="0"/>
    <xf numFmtId="0" fontId="0" fillId="10" borderId="2" pivotButton="0" quotePrefix="0" xfId="0"/>
    <xf numFmtId="0" fontId="4" fillId="5" borderId="5" applyAlignment="1" pivotButton="0" quotePrefix="0" xfId="0">
      <alignment horizontal="left" vertical="center" indent="1"/>
    </xf>
    <xf numFmtId="0" fontId="0" fillId="0" borderId="6" pivotButton="0" quotePrefix="0" xfId="0"/>
    <xf numFmtId="0" fontId="0" fillId="0" borderId="7" pivotButton="0" quotePrefix="0" xfId="0"/>
    <xf numFmtId="166" fontId="10" fillId="5" borderId="5" applyAlignment="1" pivotButton="0" quotePrefix="0" xfId="0">
      <alignment horizontal="left" vertical="center" indent="1"/>
    </xf>
    <xf numFmtId="0" fontId="11" fillId="5" borderId="8" applyAlignment="1" pivotButton="0" quotePrefix="0" xfId="0">
      <alignment horizontal="left" vertical="top" indent="1"/>
    </xf>
    <xf numFmtId="0" fontId="0" fillId="0" borderId="9" pivotButton="0" quotePrefix="0" xfId="0"/>
    <xf numFmtId="0" fontId="12" fillId="5" borderId="10" applyAlignment="1" pivotButton="0" quotePrefix="0" xfId="0">
      <alignment horizontal="left" vertical="bottom"/>
    </xf>
    <xf numFmtId="0" fontId="0" fillId="0" borderId="10" pivotButton="0" quotePrefix="0" xfId="0"/>
    <xf numFmtId="0" fontId="13" fillId="5" borderId="0" applyAlignment="1" pivotButton="0" quotePrefix="0" xfId="0">
      <alignment horizontal="left" vertical="center" indent="1"/>
    </xf>
    <xf numFmtId="0" fontId="1" fillId="2" borderId="0" applyAlignment="1" pivotButton="0" quotePrefix="0" xfId="0">
      <alignment horizontal="left" vertical="center"/>
    </xf>
    <xf numFmtId="0" fontId="4" fillId="3" borderId="0" applyAlignment="1" pivotButton="0" quotePrefix="0" xfId="0">
      <alignment horizontal="left" vertical="center" indent="1"/>
    </xf>
    <xf numFmtId="166" fontId="3" fillId="0" borderId="0" pivotButton="0" quotePrefix="0" xfId="0"/>
    <xf numFmtId="165" fontId="2" fillId="0" borderId="0" pivotButton="0" quotePrefix="0" xfId="0"/>
    <xf numFmtId="0" fontId="2" fillId="0" borderId="0" pivotButton="0" quotePrefix="0" xfId="0"/>
    <xf numFmtId="0" fontId="5" fillId="0" borderId="0" pivotButton="0" quotePrefix="0" xfId="0"/>
    <xf numFmtId="165" fontId="6" fillId="0" borderId="0" pivotButton="0" quotePrefix="0" xfId="0"/>
    <xf numFmtId="166" fontId="2" fillId="0" borderId="0" pivotButton="0" quotePrefix="0" xfId="0"/>
    <xf numFmtId="167" fontId="2" fillId="0" borderId="0" pivotButton="0" quotePrefix="0" xfId="0"/>
    <xf numFmtId="0" fontId="7" fillId="4" borderId="0" pivotButton="0" quotePrefix="0" xfId="0"/>
    <xf numFmtId="0" fontId="0" fillId="4" borderId="0" pivotButton="0" quotePrefix="0" xfId="0"/>
    <xf numFmtId="0" fontId="8" fillId="0" borderId="0" pivotButton="0" quotePrefix="0" xfId="0"/>
    <xf numFmtId="166" fontId="5" fillId="0" borderId="0" pivotButton="0" quotePrefix="0" xfId="0"/>
    <xf numFmtId="49" fontId="5" fillId="0" borderId="0" pivotButton="0" quotePrefix="0" xfId="0"/>
    <xf numFmtId="168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Aylık Nakit Akışı (Giriş/Çıkış)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'Hesaplar'!C1</f>
            </strRef>
          </tx>
          <spPr>
            <a:solidFill xmlns:a="http://schemas.openxmlformats.org/drawingml/2006/main">
              <a:srgbClr val="059669"/>
            </a:solidFill>
            <a:ln xmlns:a="http://schemas.openxmlformats.org/drawingml/2006/main">
              <a:prstDash val="solid"/>
            </a:ln>
          </spPr>
          <cat>
            <strRef>
              <f>'Hesaplar'!$A$2:$A$13</f>
            </strRef>
          </cat>
          <val>
            <numRef>
              <f>'Hesaplar'!$C$2:$C$13</f>
            </numRef>
          </val>
        </ser>
        <ser>
          <idx val="1"/>
          <order val="1"/>
          <tx>
            <strRef>
              <f>'Hesaplar'!D1</f>
            </strRef>
          </tx>
          <spPr>
            <a:solidFill xmlns:a="http://schemas.openxmlformats.org/drawingml/2006/main">
              <a:srgbClr val="DB2777"/>
            </a:solidFill>
            <a:ln xmlns:a="http://schemas.openxmlformats.org/drawingml/2006/main">
              <a:prstDash val="solid"/>
            </a:ln>
          </spPr>
          <cat>
            <strRef>
              <f>'Hesaplar'!$A$2:$A$13</f>
            </strRef>
          </cat>
          <val>
            <numRef>
              <f>'Hesaplar'!$D$2:$D$13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delete val="0"/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delete val="0"/>
        <axPos val="l"/>
        <numFmt formatCode="#,##0" sourceLinked="0"/>
        <majorTickMark val="none"/>
        <minorTickMark val="none"/>
        <crossAx val="10"/>
      </valAx>
    </plotArea>
    <legend>
      <legendPos val="b"/>
      <overlay val="0"/>
    </legend>
    <plotVisOnly val="1"/>
    <dispBlanksAs val="gap"/>
  </chart>
</chartSpace>
</file>

<file path=xl/charts/chart2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Kümülatif Nakit Bakiyesi</a:t>
            </a:r>
          </a:p>
        </rich>
      </tx>
    </title>
    <plotArea>
      <lineChart>
        <grouping val="standard"/>
        <ser>
          <idx val="0"/>
          <order val="0"/>
          <tx>
            <strRef>
              <f>'Hesaplar'!F1</f>
            </strRef>
          </tx>
          <spPr>
            <a:ln xmlns:a="http://schemas.openxmlformats.org/drawingml/2006/main" w="22000">
              <a:solidFill>
                <a:srgbClr val="4F46E5"/>
              </a:solidFill>
              <a:prstDash val="solid"/>
            </a:ln>
          </spPr>
          <marker>
            <symbol val="circle"/>
            <size val="5"/>
            <spPr>
              <a:solidFill xmlns:a="http://schemas.openxmlformats.org/drawingml/2006/main">
                <a:srgbClr val="4F46E5"/>
              </a:solidFill>
              <a:ln xmlns:a="http://schemas.openxmlformats.org/drawingml/2006/main">
                <a:solidFill>
                  <a:srgbClr val="4F46E5"/>
                </a:solidFill>
                <a:prstDash val="solid"/>
              </a:ln>
            </spPr>
          </marker>
          <cat>
            <strRef>
              <f>'Hesaplar'!$A$2:$A$13</f>
            </strRef>
          </cat>
          <val>
            <numRef>
              <f>'Hesaplar'!$F$2:$F$13</f>
            </numRef>
          </val>
          <smooth val="0"/>
        </ser>
        <axId val="10"/>
        <axId val="100"/>
      </lineChart>
      <catAx>
        <axId val="10"/>
        <scaling>
          <orientation val="minMax"/>
        </scaling>
        <delete val="0"/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delete val="0"/>
        <axPos val="l"/>
        <numFmt formatCode="#,##0" sourceLinked="0"/>
        <majorTickMark val="none"/>
        <minorTickMark val="none"/>
        <crossAx val="10"/>
      </valAx>
    </plotArea>
    <plotVisOnly val="1"/>
    <dispBlanksAs val="gap"/>
  </chart>
</chartSpace>
</file>

<file path=xl/charts/chart3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Giriş Kategorileri</a:t>
            </a:r>
          </a:p>
        </rich>
      </tx>
    </title>
    <plotArea>
      <doughnutChart>
        <varyColors val="1"/>
        <ser>
          <idx val="0"/>
          <order val="0"/>
          <tx>
            <strRef>
              <f>'Hesaplar'!I1</f>
            </strRef>
          </tx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059669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0D9488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2"/>
            <spPr>
              <a:solidFill xmlns:a="http://schemas.openxmlformats.org/drawingml/2006/main">
                <a:srgbClr val="2563EB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3"/>
            <spPr>
              <a:solidFill xmlns:a="http://schemas.openxmlformats.org/drawingml/2006/main">
                <a:srgbClr val="4F46E5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cat>
            <strRef>
              <f>'Hesaplar'!$H$2:$H$5</f>
            </strRef>
          </cat>
          <val>
            <numRef>
              <f>'Hesaplar'!$I$2:$I$5</f>
            </numRef>
          </val>
        </ser>
        <dLbls>
          <numFmt formatCode="0%"/>
          <showPercent val="1"/>
        </dLbls>
        <firstSliceAng val="0"/>
        <holeSize val="72"/>
      </doughnutChart>
    </plotArea>
    <legend>
      <legendPos val="r"/>
      <overlay val="0"/>
    </legend>
    <plotVisOnly val="1"/>
    <dispBlanksAs val="gap"/>
  </chart>
</chartSpace>
</file>

<file path=xl/charts/chart4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Çıkış Kategorileri</a:t>
            </a:r>
          </a:p>
        </rich>
      </tx>
    </title>
    <plotArea>
      <doughnutChart>
        <varyColors val="1"/>
        <ser>
          <idx val="0"/>
          <order val="0"/>
          <tx>
            <strRef>
              <f>'Hesaplar'!M1</f>
            </strRef>
          </tx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DB2777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D97706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2"/>
            <spPr>
              <a:solidFill xmlns:a="http://schemas.openxmlformats.org/drawingml/2006/main">
                <a:srgbClr val="4F46E5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3"/>
            <spPr>
              <a:solidFill xmlns:a="http://schemas.openxmlformats.org/drawingml/2006/main">
                <a:srgbClr val="71717A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4"/>
            <spPr>
              <a:solidFill xmlns:a="http://schemas.openxmlformats.org/drawingml/2006/main">
                <a:srgbClr val="7C3AED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5"/>
            <spPr>
              <a:solidFill xmlns:a="http://schemas.openxmlformats.org/drawingml/2006/main">
                <a:srgbClr val="18181B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cat>
            <strRef>
              <f>'Hesaplar'!$L$2:$L$7</f>
            </strRef>
          </cat>
          <val>
            <numRef>
              <f>'Hesaplar'!$M$2:$M$7</f>
            </numRef>
          </val>
        </ser>
        <dLbls>
          <numFmt formatCode="0%"/>
          <showPercent val="1"/>
        </dLbls>
        <firstSliceAng val="0"/>
        <holeSize val="72"/>
      </doughnutChart>
    </plotArea>
    <legend>
      <legendPos val="r"/>
      <overlay val="0"/>
    </legend>
    <plotVisOnly val="1"/>
    <dispBlanksAs val="gap"/>
  </chart>
</chartSpace>
</file>

<file path=xl/comments/comment1.xml><?xml version="1.0" encoding="utf-8"?>
<comments xmlns="http://schemas.openxmlformats.org/spreadsheetml/2006/main">
  <authors>
    <author>IIENSTITU</author>
  </authors>
  <commentList>
    <comment ref="D1" authorId="0" shapeId="0">
      <text>
        <t>GİRİŞ: Tür (Giriş/Çıkış) ve Tutar değerlerini düzenleyin.</t>
      </text>
    </comment>
    <comment ref="G1" authorId="0" shapeId="0">
      <text>
        <t>Açılış Nakit (₺)</t>
      </text>
    </comment>
  </commentList>
</comments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Relationship Type="http://schemas.openxmlformats.org/officeDocument/2006/relationships/chart" Target="/xl/charts/chart4.xml" Id="rId4"/></Relationships>
</file>

<file path=xl/drawings/drawing1.xml><?xml version="1.0" encoding="utf-8"?>
<wsDr xmlns="http://schemas.openxmlformats.org/drawingml/2006/spreadsheetDrawing">
  <oneCellAnchor>
    <from>
      <col>1</col>
      <colOff>0</colOff>
      <row>14</row>
      <rowOff>0</rowOff>
    </from>
    <ext cx="4464000" cy="25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9</col>
      <colOff>0</colOff>
      <row>14</row>
      <rowOff>0</rowOff>
    </from>
    <ext cx="4464000" cy="252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1</col>
      <colOff>0</colOff>
      <row>30</row>
      <rowOff>0</rowOff>
    </from>
    <ext cx="4464000" cy="252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  <oneCellAnchor>
    <from>
      <col>9</col>
      <colOff>0</colOff>
      <row>30</row>
      <rowOff>0</rowOff>
    </from>
    <ext cx="4464000" cy="2520000"/>
    <graphicFrame>
      <nvGraphicFramePr>
        <cNvPr id="4" name="Chart 4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S62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.5" customWidth="1" min="2" max="2"/>
    <col width="10.5" customWidth="1" min="3" max="3"/>
    <col width="10.5" customWidth="1" min="4" max="4"/>
    <col width="10.5" customWidth="1" min="5" max="5"/>
    <col width="10.5" customWidth="1" min="6" max="6"/>
    <col width="10.5" customWidth="1" min="7" max="7"/>
    <col width="10.5" customWidth="1" min="8" max="8"/>
    <col width="10.5" customWidth="1" min="9" max="9"/>
    <col width="10.5" customWidth="1" min="10" max="10"/>
    <col width="10.5" customWidth="1" min="11" max="11"/>
    <col width="10.5" customWidth="1" min="12" max="12"/>
    <col width="10.5" customWidth="1" min="13" max="13"/>
    <col width="10.5" customWidth="1" min="14" max="14"/>
    <col width="10.5" customWidth="1" min="15" max="15"/>
    <col width="10.5" customWidth="1" min="16" max="16"/>
    <col width="10.5" customWidth="1" min="17" max="17"/>
    <col width="3" customWidth="1" min="18" max="18"/>
  </cols>
  <sheetData>
    <row r="1" ht="8" customHeight="1">
      <c r="A1" s="1" t="n"/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  <c r="N1" s="1" t="n"/>
      <c r="O1" s="1" t="n"/>
      <c r="P1" s="1" t="n"/>
      <c r="Q1" s="1" t="n"/>
      <c r="R1" s="1" t="n"/>
      <c r="S1" s="1" t="n"/>
    </row>
    <row r="2" ht="30" customHeight="1">
      <c r="A2" s="1" t="n"/>
      <c r="B2" s="2" t="inlineStr">
        <is>
          <t>Naki̇t Akişi Dashboard</t>
        </is>
      </c>
      <c r="R2" s="1" t="n"/>
      <c r="S2" s="1" t="n"/>
    </row>
    <row r="3" ht="4" customHeight="1">
      <c r="A3" s="1" t="n"/>
      <c r="R3" s="1" t="n"/>
      <c r="S3" s="1" t="n"/>
    </row>
    <row r="4" ht="18" customHeight="1">
      <c r="A4" s="1" t="n"/>
      <c r="B4" s="3" t="inlineStr">
        <is>
          <t>2025 · Aylık nakit akışı · ₺</t>
        </is>
      </c>
      <c r="C4" s="4" t="n"/>
      <c r="D4" s="4" t="n"/>
      <c r="E4" s="4" t="n"/>
      <c r="F4" s="4" t="n"/>
      <c r="G4" s="4" t="n"/>
      <c r="H4" s="4" t="n"/>
      <c r="I4" s="4" t="n"/>
      <c r="J4" s="4" t="n"/>
      <c r="K4" s="4" t="n"/>
      <c r="L4" s="4" t="n"/>
      <c r="M4" s="4" t="n"/>
      <c r="N4" s="4" t="n"/>
      <c r="O4" s="4" t="n"/>
      <c r="P4" s="4" t="n"/>
      <c r="Q4" s="4" t="n"/>
      <c r="R4" s="1" t="n"/>
      <c r="S4" s="1" t="n"/>
    </row>
    <row r="5" ht="12" customHeight="1">
      <c r="A5" s="1" t="n"/>
      <c r="B5" s="1" t="n"/>
      <c r="C5" s="1" t="n"/>
      <c r="D5" s="1" t="n"/>
      <c r="E5" s="1" t="n"/>
      <c r="F5" s="1" t="n"/>
      <c r="G5" s="1" t="n"/>
      <c r="H5" s="1" t="n"/>
      <c r="I5" s="1" t="n"/>
      <c r="J5" s="1" t="n"/>
      <c r="K5" s="1" t="n"/>
      <c r="L5" s="1" t="n"/>
      <c r="M5" s="1" t="n"/>
      <c r="N5" s="1" t="n"/>
      <c r="O5" s="1" t="n"/>
      <c r="P5" s="1" t="n"/>
      <c r="Q5" s="1" t="n"/>
      <c r="R5" s="1" t="n"/>
      <c r="S5" s="1" t="n"/>
    </row>
    <row r="6">
      <c r="A6" s="1" t="n"/>
      <c r="B6" s="1" t="n"/>
      <c r="C6" s="1" t="n"/>
      <c r="D6" s="1" t="n"/>
      <c r="E6" s="1" t="n"/>
      <c r="F6" s="1" t="n"/>
      <c r="G6" s="1" t="n"/>
      <c r="H6" s="1" t="n"/>
      <c r="I6" s="1" t="n"/>
      <c r="J6" s="1" t="n"/>
      <c r="K6" s="1" t="n"/>
      <c r="L6" s="1" t="n"/>
      <c r="M6" s="1" t="n"/>
      <c r="N6" s="1" t="n"/>
      <c r="O6" s="1" t="n"/>
      <c r="P6" s="1" t="n"/>
      <c r="Q6" s="1" t="n"/>
      <c r="R6" s="1" t="n"/>
      <c r="S6" s="1" t="n"/>
    </row>
    <row r="7">
      <c r="A7" s="1" t="n"/>
      <c r="B7" s="1" t="n"/>
      <c r="C7" s="1" t="n"/>
      <c r="D7" s="1" t="n"/>
      <c r="E7" s="1" t="n"/>
      <c r="F7" s="1" t="n"/>
      <c r="G7" s="1" t="n"/>
      <c r="H7" s="1" t="n"/>
      <c r="I7" s="1" t="n"/>
      <c r="J7" s="1" t="n"/>
      <c r="K7" s="1" t="n"/>
      <c r="L7" s="1" t="n"/>
      <c r="M7" s="1" t="n"/>
      <c r="N7" s="1" t="n"/>
      <c r="O7" s="1" t="n"/>
      <c r="P7" s="1" t="n"/>
      <c r="Q7" s="1" t="n"/>
      <c r="R7" s="1" t="n"/>
      <c r="S7" s="1" t="n"/>
    </row>
    <row r="8">
      <c r="A8" s="1" t="n"/>
      <c r="B8" s="1" t="n"/>
      <c r="C8" s="1" t="n"/>
      <c r="D8" s="1" t="n"/>
      <c r="E8" s="1" t="n"/>
      <c r="F8" s="1" t="n"/>
      <c r="G8" s="1" t="n"/>
      <c r="H8" s="1" t="n"/>
      <c r="I8" s="1" t="n"/>
      <c r="J8" s="1" t="n"/>
      <c r="K8" s="1" t="n"/>
      <c r="L8" s="1" t="n"/>
      <c r="M8" s="1" t="n"/>
      <c r="N8" s="1" t="n"/>
      <c r="O8" s="1" t="n"/>
      <c r="P8" s="1" t="n"/>
      <c r="Q8" s="1" t="n"/>
      <c r="R8" s="1" t="n"/>
      <c r="S8" s="1" t="n"/>
    </row>
    <row r="9" ht="6" customHeight="1">
      <c r="A9" s="1" t="n"/>
      <c r="B9" s="5" t="n"/>
      <c r="C9" s="6" t="n"/>
      <c r="D9" s="7" t="n"/>
      <c r="E9" s="8" t="n"/>
      <c r="F9" s="6" t="n"/>
      <c r="G9" s="7" t="n"/>
      <c r="H9" s="9" t="n"/>
      <c r="I9" s="6" t="n"/>
      <c r="J9" s="7" t="n"/>
      <c r="K9" s="10" t="n"/>
      <c r="L9" s="6" t="n"/>
      <c r="M9" s="7" t="n"/>
      <c r="N9" s="11" t="n"/>
      <c r="O9" s="6" t="n"/>
      <c r="P9" s="7" t="n"/>
      <c r="Q9" s="1" t="n"/>
      <c r="R9" s="1" t="n"/>
      <c r="S9" s="1" t="n"/>
    </row>
    <row r="10" ht="18" customHeight="1">
      <c r="A10" s="1" t="n"/>
      <c r="B10" s="12" t="inlineStr">
        <is>
          <t>AÇILIŞ NAKİT</t>
        </is>
      </c>
      <c r="C10" s="13" t="n"/>
      <c r="D10" s="14" t="n"/>
      <c r="E10" s="12" t="inlineStr">
        <is>
          <t>TOPLAM GİRİŞ</t>
        </is>
      </c>
      <c r="F10" s="13" t="n"/>
      <c r="G10" s="14" t="n"/>
      <c r="H10" s="12" t="inlineStr">
        <is>
          <t>TOPLAM ÇIKIŞ</t>
        </is>
      </c>
      <c r="I10" s="13" t="n"/>
      <c r="J10" s="14" t="n"/>
      <c r="K10" s="12" t="inlineStr">
        <is>
          <t>NET DEĞİŞİM</t>
        </is>
      </c>
      <c r="L10" s="13" t="n"/>
      <c r="M10" s="14" t="n"/>
      <c r="N10" s="12" t="inlineStr">
        <is>
          <t>KAPANIŞ NAKİT</t>
        </is>
      </c>
      <c r="O10" s="13" t="n"/>
      <c r="P10" s="14" t="n"/>
      <c r="Q10" s="1" t="n"/>
      <c r="R10" s="1" t="n"/>
      <c r="S10" s="1" t="n"/>
    </row>
    <row r="11" ht="30" customHeight="1">
      <c r="A11" s="1" t="n"/>
      <c r="B11" s="15">
        <f>Hesaplar!$B$17</f>
        <v/>
      </c>
      <c r="C11" s="13" t="n"/>
      <c r="D11" s="14" t="n"/>
      <c r="E11" s="15">
        <f>Hesaplar!$B$18</f>
        <v/>
      </c>
      <c r="F11" s="13" t="n"/>
      <c r="G11" s="14" t="n"/>
      <c r="H11" s="15">
        <f>Hesaplar!$B$19</f>
        <v/>
      </c>
      <c r="I11" s="13" t="n"/>
      <c r="J11" s="14" t="n"/>
      <c r="K11" s="15">
        <f>Hesaplar!$B$20</f>
        <v/>
      </c>
      <c r="L11" s="13" t="n"/>
      <c r="M11" s="14" t="n"/>
      <c r="N11" s="15">
        <f>Hesaplar!$B$21</f>
        <v/>
      </c>
      <c r="O11" s="13" t="n"/>
      <c r="P11" s="14" t="n"/>
      <c r="Q11" s="1" t="n"/>
      <c r="R11" s="1" t="n"/>
      <c r="S11" s="1" t="n"/>
    </row>
    <row r="12" ht="16" customHeight="1">
      <c r="A12" s="1" t="n"/>
      <c r="B12" s="16" t="inlineStr">
        <is>
          <t>1 Ocak 2025</t>
        </is>
      </c>
      <c r="C12" s="4" t="n"/>
      <c r="D12" s="17" t="n"/>
      <c r="E12" s="16" t="inlineStr">
        <is>
          <t>12 ay</t>
        </is>
      </c>
      <c r="F12" s="4" t="n"/>
      <c r="G12" s="17" t="n"/>
      <c r="H12" s="16" t="inlineStr">
        <is>
          <t>12 ay</t>
        </is>
      </c>
      <c r="I12" s="4" t="n"/>
      <c r="J12" s="17" t="n"/>
      <c r="K12" s="16" t="inlineStr">
        <is>
          <t>Giriş − Çıkış</t>
        </is>
      </c>
      <c r="L12" s="4" t="n"/>
      <c r="M12" s="17" t="n"/>
      <c r="N12" s="16" t="inlineStr">
        <is>
          <t>Açılış + Net</t>
        </is>
      </c>
      <c r="O12" s="4" t="n"/>
      <c r="P12" s="17" t="n"/>
      <c r="Q12" s="1" t="n"/>
      <c r="R12" s="1" t="n"/>
      <c r="S12" s="1" t="n"/>
    </row>
    <row r="13">
      <c r="A13" s="1" t="n"/>
      <c r="B13" s="1" t="n"/>
      <c r="C13" s="1" t="n"/>
      <c r="D13" s="1" t="n"/>
      <c r="E13" s="1" t="n"/>
      <c r="F13" s="1" t="n"/>
      <c r="G13" s="1" t="n"/>
      <c r="H13" s="1" t="n"/>
      <c r="I13" s="1" t="n"/>
      <c r="J13" s="1" t="n"/>
      <c r="K13" s="1" t="n"/>
      <c r="L13" s="1" t="n"/>
      <c r="M13" s="1" t="n"/>
      <c r="N13" s="1" t="n"/>
      <c r="O13" s="1" t="n"/>
      <c r="P13" s="1" t="n"/>
      <c r="Q13" s="1" t="n"/>
      <c r="R13" s="1" t="n"/>
      <c r="S13" s="1" t="n"/>
    </row>
    <row r="14" ht="24" customHeight="1">
      <c r="A14" s="1" t="n"/>
      <c r="B14" s="18" t="inlineStr">
        <is>
          <t>AYLIK NAKİT AKIŞI</t>
        </is>
      </c>
      <c r="C14" s="19" t="n"/>
      <c r="D14" s="19" t="n"/>
      <c r="E14" s="19" t="n"/>
      <c r="F14" s="19" t="n"/>
      <c r="G14" s="19" t="n"/>
      <c r="H14" s="19" t="n"/>
      <c r="I14" s="19" t="n"/>
      <c r="J14" s="19" t="n"/>
      <c r="K14" s="19" t="n"/>
      <c r="L14" s="19" t="n"/>
      <c r="M14" s="19" t="n"/>
      <c r="N14" s="19" t="n"/>
      <c r="O14" s="19" t="n"/>
      <c r="P14" s="19" t="n"/>
      <c r="Q14" s="19" t="n"/>
      <c r="R14" s="1" t="n"/>
      <c r="S14" s="1" t="n"/>
    </row>
    <row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  <c r="J15" s="1" t="n"/>
      <c r="K15" s="1" t="n"/>
      <c r="L15" s="1" t="n"/>
      <c r="M15" s="1" t="n"/>
      <c r="N15" s="1" t="n"/>
      <c r="O15" s="1" t="n"/>
      <c r="P15" s="1" t="n"/>
      <c r="Q15" s="1" t="n"/>
      <c r="R15" s="1" t="n"/>
      <c r="S15" s="1" t="n"/>
    </row>
    <row r="16">
      <c r="A16" s="1" t="n"/>
      <c r="B16" s="1" t="n"/>
      <c r="C16" s="1" t="n"/>
      <c r="D16" s="1" t="n"/>
      <c r="E16" s="1" t="n"/>
      <c r="F16" s="1" t="n"/>
      <c r="G16" s="1" t="n"/>
      <c r="H16" s="1" t="n"/>
      <c r="I16" s="1" t="n"/>
      <c r="J16" s="1" t="n"/>
      <c r="K16" s="1" t="n"/>
      <c r="L16" s="1" t="n"/>
      <c r="M16" s="1" t="n"/>
      <c r="N16" s="1" t="n"/>
      <c r="O16" s="1" t="n"/>
      <c r="P16" s="1" t="n"/>
      <c r="Q16" s="1" t="n"/>
      <c r="R16" s="1" t="n"/>
      <c r="S16" s="1" t="n"/>
    </row>
    <row r="17">
      <c r="A17" s="1" t="n"/>
      <c r="B17" s="1" t="n"/>
      <c r="C17" s="1" t="n"/>
      <c r="D17" s="1" t="n"/>
      <c r="E17" s="1" t="n"/>
      <c r="F17" s="1" t="n"/>
      <c r="G17" s="1" t="n"/>
      <c r="H17" s="1" t="n"/>
      <c r="I17" s="1" t="n"/>
      <c r="J17" s="1" t="n"/>
      <c r="K17" s="1" t="n"/>
      <c r="L17" s="1" t="n"/>
      <c r="M17" s="1" t="n"/>
      <c r="N17" s="1" t="n"/>
      <c r="O17" s="1" t="n"/>
      <c r="P17" s="1" t="n"/>
      <c r="Q17" s="1" t="n"/>
      <c r="R17" s="1" t="n"/>
      <c r="S17" s="1" t="n"/>
    </row>
    <row r="18">
      <c r="A18" s="1" t="n"/>
      <c r="B18" s="1" t="n"/>
      <c r="C18" s="1" t="n"/>
      <c r="D18" s="1" t="n"/>
      <c r="E18" s="1" t="n"/>
      <c r="F18" s="1" t="n"/>
      <c r="G18" s="1" t="n"/>
      <c r="H18" s="1" t="n"/>
      <c r="I18" s="1" t="n"/>
      <c r="J18" s="1" t="n"/>
      <c r="K18" s="1" t="n"/>
      <c r="L18" s="1" t="n"/>
      <c r="M18" s="1" t="n"/>
      <c r="N18" s="1" t="n"/>
      <c r="O18" s="1" t="n"/>
      <c r="P18" s="1" t="n"/>
      <c r="Q18" s="1" t="n"/>
      <c r="R18" s="1" t="n"/>
      <c r="S18" s="1" t="n"/>
    </row>
    <row r="19">
      <c r="A19" s="1" t="n"/>
      <c r="B19" s="1" t="n"/>
      <c r="C19" s="1" t="n"/>
      <c r="D19" s="1" t="n"/>
      <c r="E19" s="1" t="n"/>
      <c r="F19" s="1" t="n"/>
      <c r="G19" s="1" t="n"/>
      <c r="H19" s="1" t="n"/>
      <c r="I19" s="1" t="n"/>
      <c r="J19" s="1" t="n"/>
      <c r="K19" s="1" t="n"/>
      <c r="L19" s="1" t="n"/>
      <c r="M19" s="1" t="n"/>
      <c r="N19" s="1" t="n"/>
      <c r="O19" s="1" t="n"/>
      <c r="P19" s="1" t="n"/>
      <c r="Q19" s="1" t="n"/>
      <c r="R19" s="1" t="n"/>
      <c r="S19" s="1" t="n"/>
    </row>
    <row r="20">
      <c r="A20" s="1" t="n"/>
      <c r="B20" s="1" t="n"/>
      <c r="C20" s="1" t="n"/>
      <c r="D20" s="1" t="n"/>
      <c r="E20" s="1" t="n"/>
      <c r="F20" s="1" t="n"/>
      <c r="G20" s="1" t="n"/>
      <c r="H20" s="1" t="n"/>
      <c r="I20" s="1" t="n"/>
      <c r="J20" s="1" t="n"/>
      <c r="K20" s="1" t="n"/>
      <c r="L20" s="1" t="n"/>
      <c r="M20" s="1" t="n"/>
      <c r="N20" s="1" t="n"/>
      <c r="O20" s="1" t="n"/>
      <c r="P20" s="1" t="n"/>
      <c r="Q20" s="1" t="n"/>
      <c r="R20" s="1" t="n"/>
      <c r="S20" s="1" t="n"/>
    </row>
    <row r="21">
      <c r="A21" s="1" t="n"/>
      <c r="B21" s="1" t="n"/>
      <c r="C21" s="1" t="n"/>
      <c r="D21" s="1" t="n"/>
      <c r="E21" s="1" t="n"/>
      <c r="F21" s="1" t="n"/>
      <c r="G21" s="1" t="n"/>
      <c r="H21" s="1" t="n"/>
      <c r="I21" s="1" t="n"/>
      <c r="J21" s="1" t="n"/>
      <c r="K21" s="1" t="n"/>
      <c r="L21" s="1" t="n"/>
      <c r="M21" s="1" t="n"/>
      <c r="N21" s="1" t="n"/>
      <c r="O21" s="1" t="n"/>
      <c r="P21" s="1" t="n"/>
      <c r="Q21" s="1" t="n"/>
      <c r="R21" s="1" t="n"/>
      <c r="S21" s="1" t="n"/>
    </row>
    <row r="22">
      <c r="A22" s="1" t="n"/>
      <c r="B22" s="1" t="n"/>
      <c r="C22" s="1" t="n"/>
      <c r="D22" s="1" t="n"/>
      <c r="E22" s="1" t="n"/>
      <c r="F22" s="1" t="n"/>
      <c r="G22" s="1" t="n"/>
      <c r="H22" s="1" t="n"/>
      <c r="I22" s="1" t="n"/>
      <c r="J22" s="1" t="n"/>
      <c r="K22" s="1" t="n"/>
      <c r="L22" s="1" t="n"/>
      <c r="M22" s="1" t="n"/>
      <c r="N22" s="1" t="n"/>
      <c r="O22" s="1" t="n"/>
      <c r="P22" s="1" t="n"/>
      <c r="Q22" s="1" t="n"/>
      <c r="R22" s="1" t="n"/>
      <c r="S22" s="1" t="n"/>
    </row>
    <row r="23">
      <c r="A23" s="1" t="n"/>
      <c r="B23" s="1" t="n"/>
      <c r="C23" s="1" t="n"/>
      <c r="D23" s="1" t="n"/>
      <c r="E23" s="1" t="n"/>
      <c r="F23" s="1" t="n"/>
      <c r="G23" s="1" t="n"/>
      <c r="H23" s="1" t="n"/>
      <c r="I23" s="1" t="n"/>
      <c r="J23" s="1" t="n"/>
      <c r="K23" s="1" t="n"/>
      <c r="L23" s="1" t="n"/>
      <c r="M23" s="1" t="n"/>
      <c r="N23" s="1" t="n"/>
      <c r="O23" s="1" t="n"/>
      <c r="P23" s="1" t="n"/>
      <c r="Q23" s="1" t="n"/>
      <c r="R23" s="1" t="n"/>
      <c r="S23" s="1" t="n"/>
    </row>
    <row r="24">
      <c r="A24" s="1" t="n"/>
      <c r="B24" s="1" t="n"/>
      <c r="C24" s="1" t="n"/>
      <c r="D24" s="1" t="n"/>
      <c r="E24" s="1" t="n"/>
      <c r="F24" s="1" t="n"/>
      <c r="G24" s="1" t="n"/>
      <c r="H24" s="1" t="n"/>
      <c r="I24" s="1" t="n"/>
      <c r="J24" s="1" t="n"/>
      <c r="K24" s="1" t="n"/>
      <c r="L24" s="1" t="n"/>
      <c r="M24" s="1" t="n"/>
      <c r="N24" s="1" t="n"/>
      <c r="O24" s="1" t="n"/>
      <c r="P24" s="1" t="n"/>
      <c r="Q24" s="1" t="n"/>
      <c r="R24" s="1" t="n"/>
      <c r="S24" s="1" t="n"/>
    </row>
    <row r="25">
      <c r="A25" s="1" t="n"/>
      <c r="B25" s="1" t="n"/>
      <c r="C25" s="1" t="n"/>
      <c r="D25" s="1" t="n"/>
      <c r="E25" s="1" t="n"/>
      <c r="F25" s="1" t="n"/>
      <c r="G25" s="1" t="n"/>
      <c r="H25" s="1" t="n"/>
      <c r="I25" s="1" t="n"/>
      <c r="J25" s="1" t="n"/>
      <c r="K25" s="1" t="n"/>
      <c r="L25" s="1" t="n"/>
      <c r="M25" s="1" t="n"/>
      <c r="N25" s="1" t="n"/>
      <c r="O25" s="1" t="n"/>
      <c r="P25" s="1" t="n"/>
      <c r="Q25" s="1" t="n"/>
      <c r="R25" s="1" t="n"/>
      <c r="S25" s="1" t="n"/>
    </row>
    <row r="26">
      <c r="A26" s="1" t="n"/>
      <c r="B26" s="1" t="n"/>
      <c r="C26" s="1" t="n"/>
      <c r="D26" s="1" t="n"/>
      <c r="E26" s="1" t="n"/>
      <c r="F26" s="1" t="n"/>
      <c r="G26" s="1" t="n"/>
      <c r="H26" s="1" t="n"/>
      <c r="I26" s="1" t="n"/>
      <c r="J26" s="1" t="n"/>
      <c r="K26" s="1" t="n"/>
      <c r="L26" s="1" t="n"/>
      <c r="M26" s="1" t="n"/>
      <c r="N26" s="1" t="n"/>
      <c r="O26" s="1" t="n"/>
      <c r="P26" s="1" t="n"/>
      <c r="Q26" s="1" t="n"/>
      <c r="R26" s="1" t="n"/>
      <c r="S26" s="1" t="n"/>
    </row>
    <row r="27">
      <c r="A27" s="1" t="n"/>
      <c r="B27" s="1" t="n"/>
      <c r="C27" s="1" t="n"/>
      <c r="D27" s="1" t="n"/>
      <c r="E27" s="1" t="n"/>
      <c r="F27" s="1" t="n"/>
      <c r="G27" s="1" t="n"/>
      <c r="H27" s="1" t="n"/>
      <c r="I27" s="1" t="n"/>
      <c r="J27" s="1" t="n"/>
      <c r="K27" s="1" t="n"/>
      <c r="L27" s="1" t="n"/>
      <c r="M27" s="1" t="n"/>
      <c r="N27" s="1" t="n"/>
      <c r="O27" s="1" t="n"/>
      <c r="P27" s="1" t="n"/>
      <c r="Q27" s="1" t="n"/>
      <c r="R27" s="1" t="n"/>
      <c r="S27" s="1" t="n"/>
    </row>
    <row r="28">
      <c r="A28" s="1" t="n"/>
      <c r="B28" s="1" t="n"/>
      <c r="C28" s="1" t="n"/>
      <c r="D28" s="1" t="n"/>
      <c r="E28" s="1" t="n"/>
      <c r="F28" s="1" t="n"/>
      <c r="G28" s="1" t="n"/>
      <c r="H28" s="1" t="n"/>
      <c r="I28" s="1" t="n"/>
      <c r="J28" s="1" t="n"/>
      <c r="K28" s="1" t="n"/>
      <c r="L28" s="1" t="n"/>
      <c r="M28" s="1" t="n"/>
      <c r="N28" s="1" t="n"/>
      <c r="O28" s="1" t="n"/>
      <c r="P28" s="1" t="n"/>
      <c r="Q28" s="1" t="n"/>
      <c r="R28" s="1" t="n"/>
      <c r="S28" s="1" t="n"/>
    </row>
    <row r="29">
      <c r="A29" s="1" t="n"/>
      <c r="B29" s="1" t="n"/>
      <c r="C29" s="1" t="n"/>
      <c r="D29" s="1" t="n"/>
      <c r="E29" s="1" t="n"/>
      <c r="F29" s="1" t="n"/>
      <c r="G29" s="1" t="n"/>
      <c r="H29" s="1" t="n"/>
      <c r="I29" s="1" t="n"/>
      <c r="J29" s="1" t="n"/>
      <c r="K29" s="1" t="n"/>
      <c r="L29" s="1" t="n"/>
      <c r="M29" s="1" t="n"/>
      <c r="N29" s="1" t="n"/>
      <c r="O29" s="1" t="n"/>
      <c r="P29" s="1" t="n"/>
      <c r="Q29" s="1" t="n"/>
      <c r="R29" s="1" t="n"/>
      <c r="S29" s="1" t="n"/>
    </row>
    <row r="30" ht="24" customHeight="1">
      <c r="A30" s="1" t="n"/>
      <c r="B30" s="18" t="inlineStr">
        <is>
          <t>GİRİŞ &amp; ÇIKIŞ KIRILIMI</t>
        </is>
      </c>
      <c r="C30" s="19" t="n"/>
      <c r="D30" s="19" t="n"/>
      <c r="E30" s="19" t="n"/>
      <c r="F30" s="19" t="n"/>
      <c r="G30" s="19" t="n"/>
      <c r="H30" s="19" t="n"/>
      <c r="I30" s="19" t="n"/>
      <c r="J30" s="19" t="n"/>
      <c r="K30" s="19" t="n"/>
      <c r="L30" s="19" t="n"/>
      <c r="M30" s="19" t="n"/>
      <c r="N30" s="19" t="n"/>
      <c r="O30" s="19" t="n"/>
      <c r="P30" s="19" t="n"/>
      <c r="Q30" s="19" t="n"/>
      <c r="R30" s="1" t="n"/>
      <c r="S30" s="1" t="n"/>
    </row>
    <row r="31">
      <c r="A31" s="1" t="n"/>
      <c r="B31" s="1" t="n"/>
      <c r="C31" s="1" t="n"/>
      <c r="D31" s="1" t="n"/>
      <c r="E31" s="1" t="n"/>
      <c r="F31" s="1" t="n"/>
      <c r="G31" s="1" t="n"/>
      <c r="H31" s="1" t="n"/>
      <c r="I31" s="1" t="n"/>
      <c r="J31" s="1" t="n"/>
      <c r="K31" s="1" t="n"/>
      <c r="L31" s="1" t="n"/>
      <c r="M31" s="1" t="n"/>
      <c r="N31" s="1" t="n"/>
      <c r="O31" s="1" t="n"/>
      <c r="P31" s="1" t="n"/>
      <c r="Q31" s="1" t="n"/>
      <c r="R31" s="1" t="n"/>
      <c r="S31" s="1" t="n"/>
    </row>
    <row r="32">
      <c r="A32" s="1" t="n"/>
      <c r="B32" s="1" t="n"/>
      <c r="C32" s="1" t="n"/>
      <c r="D32" s="1" t="n"/>
      <c r="E32" s="1" t="n"/>
      <c r="F32" s="1" t="n"/>
      <c r="G32" s="1" t="n"/>
      <c r="H32" s="1" t="n"/>
      <c r="I32" s="1" t="n"/>
      <c r="J32" s="1" t="n"/>
      <c r="K32" s="1" t="n"/>
      <c r="L32" s="1" t="n"/>
      <c r="M32" s="1" t="n"/>
      <c r="N32" s="1" t="n"/>
      <c r="O32" s="1" t="n"/>
      <c r="P32" s="1" t="n"/>
      <c r="Q32" s="1" t="n"/>
      <c r="R32" s="1" t="n"/>
      <c r="S32" s="1" t="n"/>
    </row>
    <row r="33">
      <c r="A33" s="1" t="n"/>
      <c r="B33" s="1" t="n"/>
      <c r="C33" s="1" t="n"/>
      <c r="D33" s="1" t="n"/>
      <c r="E33" s="1" t="n"/>
      <c r="F33" s="1" t="n"/>
      <c r="G33" s="1" t="n"/>
      <c r="H33" s="1" t="n"/>
      <c r="I33" s="1" t="n"/>
      <c r="J33" s="1" t="n"/>
      <c r="K33" s="1" t="n"/>
      <c r="L33" s="1" t="n"/>
      <c r="M33" s="1" t="n"/>
      <c r="N33" s="1" t="n"/>
      <c r="O33" s="1" t="n"/>
      <c r="P33" s="1" t="n"/>
      <c r="Q33" s="1" t="n"/>
      <c r="R33" s="1" t="n"/>
      <c r="S33" s="1" t="n"/>
    </row>
    <row r="34">
      <c r="A34" s="1" t="n"/>
      <c r="B34" s="1" t="n"/>
      <c r="C34" s="1" t="n"/>
      <c r="D34" s="1" t="n"/>
      <c r="E34" s="1" t="n"/>
      <c r="F34" s="1" t="n"/>
      <c r="G34" s="1" t="n"/>
      <c r="H34" s="1" t="n"/>
      <c r="I34" s="1" t="n"/>
      <c r="J34" s="1" t="n"/>
      <c r="K34" s="1" t="n"/>
      <c r="L34" s="1" t="n"/>
      <c r="M34" s="1" t="n"/>
      <c r="N34" s="1" t="n"/>
      <c r="O34" s="1" t="n"/>
      <c r="P34" s="1" t="n"/>
      <c r="Q34" s="1" t="n"/>
      <c r="R34" s="1" t="n"/>
      <c r="S34" s="1" t="n"/>
    </row>
    <row r="35">
      <c r="A35" s="1" t="n"/>
      <c r="B35" s="1" t="n"/>
      <c r="C35" s="1" t="n"/>
      <c r="D35" s="1" t="n"/>
      <c r="E35" s="1" t="n"/>
      <c r="F35" s="1" t="n"/>
      <c r="G35" s="1" t="n"/>
      <c r="H35" s="1" t="n"/>
      <c r="I35" s="1" t="n"/>
      <c r="J35" s="1" t="n"/>
      <c r="K35" s="1" t="n"/>
      <c r="L35" s="1" t="n"/>
      <c r="M35" s="1" t="n"/>
      <c r="N35" s="1" t="n"/>
      <c r="O35" s="1" t="n"/>
      <c r="P35" s="1" t="n"/>
      <c r="Q35" s="1" t="n"/>
      <c r="R35" s="1" t="n"/>
      <c r="S35" s="1" t="n"/>
    </row>
    <row r="36">
      <c r="A36" s="1" t="n"/>
      <c r="B36" s="1" t="n"/>
      <c r="C36" s="1" t="n"/>
      <c r="D36" s="1" t="n"/>
      <c r="E36" s="1" t="n"/>
      <c r="F36" s="1" t="n"/>
      <c r="G36" s="1" t="n"/>
      <c r="H36" s="1" t="n"/>
      <c r="I36" s="1" t="n"/>
      <c r="J36" s="1" t="n"/>
      <c r="K36" s="1" t="n"/>
      <c r="L36" s="1" t="n"/>
      <c r="M36" s="1" t="n"/>
      <c r="N36" s="1" t="n"/>
      <c r="O36" s="1" t="n"/>
      <c r="P36" s="1" t="n"/>
      <c r="Q36" s="1" t="n"/>
      <c r="R36" s="1" t="n"/>
      <c r="S36" s="1" t="n"/>
    </row>
    <row r="37">
      <c r="A37" s="1" t="n"/>
      <c r="B37" s="1" t="n"/>
      <c r="C37" s="1" t="n"/>
      <c r="D37" s="1" t="n"/>
      <c r="E37" s="1" t="n"/>
      <c r="F37" s="1" t="n"/>
      <c r="G37" s="1" t="n"/>
      <c r="H37" s="1" t="n"/>
      <c r="I37" s="1" t="n"/>
      <c r="J37" s="1" t="n"/>
      <c r="K37" s="1" t="n"/>
      <c r="L37" s="1" t="n"/>
      <c r="M37" s="1" t="n"/>
      <c r="N37" s="1" t="n"/>
      <c r="O37" s="1" t="n"/>
      <c r="P37" s="1" t="n"/>
      <c r="Q37" s="1" t="n"/>
      <c r="R37" s="1" t="n"/>
      <c r="S37" s="1" t="n"/>
    </row>
    <row r="38">
      <c r="A38" s="1" t="n"/>
      <c r="B38" s="1" t="n"/>
      <c r="C38" s="1" t="n"/>
      <c r="D38" s="1" t="n"/>
      <c r="E38" s="1" t="n"/>
      <c r="F38" s="1" t="n"/>
      <c r="G38" s="1" t="n"/>
      <c r="H38" s="1" t="n"/>
      <c r="I38" s="1" t="n"/>
      <c r="J38" s="1" t="n"/>
      <c r="K38" s="1" t="n"/>
      <c r="L38" s="1" t="n"/>
      <c r="M38" s="1" t="n"/>
      <c r="N38" s="1" t="n"/>
      <c r="O38" s="1" t="n"/>
      <c r="P38" s="1" t="n"/>
      <c r="Q38" s="1" t="n"/>
      <c r="R38" s="1" t="n"/>
      <c r="S38" s="1" t="n"/>
    </row>
    <row r="39">
      <c r="A39" s="1" t="n"/>
      <c r="B39" s="1" t="n"/>
      <c r="C39" s="1" t="n"/>
      <c r="D39" s="1" t="n"/>
      <c r="E39" s="1" t="n"/>
      <c r="F39" s="1" t="n"/>
      <c r="G39" s="1" t="n"/>
      <c r="H39" s="1" t="n"/>
      <c r="I39" s="1" t="n"/>
      <c r="J39" s="1" t="n"/>
      <c r="K39" s="1" t="n"/>
      <c r="L39" s="1" t="n"/>
      <c r="M39" s="1" t="n"/>
      <c r="N39" s="1" t="n"/>
      <c r="O39" s="1" t="n"/>
      <c r="P39" s="1" t="n"/>
      <c r="Q39" s="1" t="n"/>
      <c r="R39" s="1" t="n"/>
      <c r="S39" s="1" t="n"/>
    </row>
    <row r="40">
      <c r="A40" s="1" t="n"/>
      <c r="B40" s="1" t="n"/>
      <c r="C40" s="1" t="n"/>
      <c r="D40" s="1" t="n"/>
      <c r="E40" s="1" t="n"/>
      <c r="F40" s="1" t="n"/>
      <c r="G40" s="1" t="n"/>
      <c r="H40" s="1" t="n"/>
      <c r="I40" s="1" t="n"/>
      <c r="J40" s="1" t="n"/>
      <c r="K40" s="1" t="n"/>
      <c r="L40" s="1" t="n"/>
      <c r="M40" s="1" t="n"/>
      <c r="N40" s="1" t="n"/>
      <c r="O40" s="1" t="n"/>
      <c r="P40" s="1" t="n"/>
      <c r="Q40" s="1" t="n"/>
      <c r="R40" s="1" t="n"/>
      <c r="S40" s="1" t="n"/>
    </row>
    <row r="41">
      <c r="A41" s="1" t="n"/>
      <c r="B41" s="1" t="n"/>
      <c r="C41" s="1" t="n"/>
      <c r="D41" s="1" t="n"/>
      <c r="E41" s="1" t="n"/>
      <c r="F41" s="1" t="n"/>
      <c r="G41" s="1" t="n"/>
      <c r="H41" s="1" t="n"/>
      <c r="I41" s="1" t="n"/>
      <c r="J41" s="1" t="n"/>
      <c r="K41" s="1" t="n"/>
      <c r="L41" s="1" t="n"/>
      <c r="M41" s="1" t="n"/>
      <c r="N41" s="1" t="n"/>
      <c r="O41" s="1" t="n"/>
      <c r="P41" s="1" t="n"/>
      <c r="Q41" s="1" t="n"/>
      <c r="R41" s="1" t="n"/>
      <c r="S41" s="1" t="n"/>
    </row>
    <row r="42">
      <c r="A42" s="1" t="n"/>
      <c r="B42" s="1" t="n"/>
      <c r="C42" s="1" t="n"/>
      <c r="D42" s="1" t="n"/>
      <c r="E42" s="1" t="n"/>
      <c r="F42" s="1" t="n"/>
      <c r="G42" s="1" t="n"/>
      <c r="H42" s="1" t="n"/>
      <c r="I42" s="1" t="n"/>
      <c r="J42" s="1" t="n"/>
      <c r="K42" s="1" t="n"/>
      <c r="L42" s="1" t="n"/>
      <c r="M42" s="1" t="n"/>
      <c r="N42" s="1" t="n"/>
      <c r="O42" s="1" t="n"/>
      <c r="P42" s="1" t="n"/>
      <c r="Q42" s="1" t="n"/>
      <c r="R42" s="1" t="n"/>
      <c r="S42" s="1" t="n"/>
    </row>
    <row r="43">
      <c r="A43" s="1" t="n"/>
      <c r="B43" s="1" t="n"/>
      <c r="C43" s="1" t="n"/>
      <c r="D43" s="1" t="n"/>
      <c r="E43" s="1" t="n"/>
      <c r="F43" s="1" t="n"/>
      <c r="G43" s="1" t="n"/>
      <c r="H43" s="1" t="n"/>
      <c r="I43" s="1" t="n"/>
      <c r="J43" s="1" t="n"/>
      <c r="K43" s="1" t="n"/>
      <c r="L43" s="1" t="n"/>
      <c r="M43" s="1" t="n"/>
      <c r="N43" s="1" t="n"/>
      <c r="O43" s="1" t="n"/>
      <c r="P43" s="1" t="n"/>
      <c r="Q43" s="1" t="n"/>
      <c r="R43" s="1" t="n"/>
      <c r="S43" s="1" t="n"/>
    </row>
    <row r="44">
      <c r="A44" s="1" t="n"/>
      <c r="B44" s="1" t="n"/>
      <c r="C44" s="1" t="n"/>
      <c r="D44" s="1" t="n"/>
      <c r="E44" s="1" t="n"/>
      <c r="F44" s="1" t="n"/>
      <c r="G44" s="1" t="n"/>
      <c r="H44" s="1" t="n"/>
      <c r="I44" s="1" t="n"/>
      <c r="J44" s="1" t="n"/>
      <c r="K44" s="1" t="n"/>
      <c r="L44" s="1" t="n"/>
      <c r="M44" s="1" t="n"/>
      <c r="N44" s="1" t="n"/>
      <c r="O44" s="1" t="n"/>
      <c r="P44" s="1" t="n"/>
      <c r="Q44" s="1" t="n"/>
      <c r="R44" s="1" t="n"/>
      <c r="S44" s="1" t="n"/>
    </row>
    <row r="45">
      <c r="A45" s="1" t="n"/>
      <c r="B45" s="1" t="n"/>
      <c r="C45" s="1" t="n"/>
      <c r="D45" s="1" t="n"/>
      <c r="E45" s="1" t="n"/>
      <c r="F45" s="1" t="n"/>
      <c r="G45" s="1" t="n"/>
      <c r="H45" s="1" t="n"/>
      <c r="I45" s="1" t="n"/>
      <c r="J45" s="1" t="n"/>
      <c r="K45" s="1" t="n"/>
      <c r="L45" s="1" t="n"/>
      <c r="M45" s="1" t="n"/>
      <c r="N45" s="1" t="n"/>
      <c r="O45" s="1" t="n"/>
      <c r="P45" s="1" t="n"/>
      <c r="Q45" s="1" t="n"/>
      <c r="R45" s="1" t="n"/>
      <c r="S45" s="1" t="n"/>
    </row>
    <row r="46">
      <c r="A46" s="1" t="n"/>
      <c r="B46" s="1" t="n"/>
      <c r="C46" s="1" t="n"/>
      <c r="D46" s="1" t="n"/>
      <c r="E46" s="1" t="n"/>
      <c r="F46" s="1" t="n"/>
      <c r="G46" s="1" t="n"/>
      <c r="H46" s="1" t="n"/>
      <c r="I46" s="1" t="n"/>
      <c r="J46" s="1" t="n"/>
      <c r="K46" s="1" t="n"/>
      <c r="L46" s="1" t="n"/>
      <c r="M46" s="1" t="n"/>
      <c r="N46" s="1" t="n"/>
      <c r="O46" s="1" t="n"/>
      <c r="P46" s="1" t="n"/>
      <c r="Q46" s="1" t="n"/>
      <c r="R46" s="1" t="n"/>
      <c r="S46" s="1" t="n"/>
    </row>
    <row r="47">
      <c r="A47" s="1" t="n"/>
      <c r="B47" s="1" t="n"/>
      <c r="C47" s="1" t="n"/>
      <c r="D47" s="1" t="n"/>
      <c r="E47" s="1" t="n"/>
      <c r="F47" s="1" t="n"/>
      <c r="G47" s="1" t="n"/>
      <c r="H47" s="1" t="n"/>
      <c r="I47" s="1" t="n"/>
      <c r="J47" s="1" t="n"/>
      <c r="K47" s="1" t="n"/>
      <c r="L47" s="1" t="n"/>
      <c r="M47" s="1" t="n"/>
      <c r="N47" s="1" t="n"/>
      <c r="O47" s="1" t="n"/>
      <c r="P47" s="1" t="n"/>
      <c r="Q47" s="1" t="n"/>
      <c r="R47" s="1" t="n"/>
      <c r="S47" s="1" t="n"/>
    </row>
    <row r="48">
      <c r="A48" s="1" t="n"/>
      <c r="B48" s="1" t="n"/>
      <c r="C48" s="1" t="n"/>
      <c r="D48" s="1" t="n"/>
      <c r="E48" s="1" t="n"/>
      <c r="F48" s="1" t="n"/>
      <c r="G48" s="1" t="n"/>
      <c r="H48" s="1" t="n"/>
      <c r="I48" s="1" t="n"/>
      <c r="J48" s="1" t="n"/>
      <c r="K48" s="1" t="n"/>
      <c r="L48" s="1" t="n"/>
      <c r="M48" s="1" t="n"/>
      <c r="N48" s="1" t="n"/>
      <c r="O48" s="1" t="n"/>
      <c r="P48" s="1" t="n"/>
      <c r="Q48" s="1" t="n"/>
      <c r="R48" s="1" t="n"/>
      <c r="S48" s="1" t="n"/>
    </row>
    <row r="49">
      <c r="A49" s="1" t="n"/>
      <c r="B49" s="1" t="n"/>
      <c r="C49" s="1" t="n"/>
      <c r="D49" s="1" t="n"/>
      <c r="E49" s="1" t="n"/>
      <c r="F49" s="1" t="n"/>
      <c r="G49" s="1" t="n"/>
      <c r="H49" s="1" t="n"/>
      <c r="I49" s="1" t="n"/>
      <c r="J49" s="1" t="n"/>
      <c r="K49" s="1" t="n"/>
      <c r="L49" s="1" t="n"/>
      <c r="M49" s="1" t="n"/>
      <c r="N49" s="1" t="n"/>
      <c r="O49" s="1" t="n"/>
      <c r="P49" s="1" t="n"/>
      <c r="Q49" s="1" t="n"/>
      <c r="R49" s="1" t="n"/>
      <c r="S49" s="1" t="n"/>
    </row>
    <row r="50">
      <c r="A50" s="1" t="n"/>
      <c r="B50" s="1" t="n"/>
      <c r="C50" s="1" t="n"/>
      <c r="D50" s="1" t="n"/>
      <c r="E50" s="1" t="n"/>
      <c r="F50" s="1" t="n"/>
      <c r="G50" s="1" t="n"/>
      <c r="H50" s="1" t="n"/>
      <c r="I50" s="1" t="n"/>
      <c r="J50" s="1" t="n"/>
      <c r="K50" s="1" t="n"/>
      <c r="L50" s="1" t="n"/>
      <c r="M50" s="1" t="n"/>
      <c r="N50" s="1" t="n"/>
      <c r="O50" s="1" t="n"/>
      <c r="P50" s="1" t="n"/>
      <c r="Q50" s="1" t="n"/>
      <c r="R50" s="1" t="n"/>
      <c r="S50" s="1" t="n"/>
    </row>
    <row r="51">
      <c r="A51" s="1" t="n"/>
      <c r="B51" s="1" t="n"/>
      <c r="C51" s="1" t="n"/>
      <c r="D51" s="1" t="n"/>
      <c r="E51" s="1" t="n"/>
      <c r="F51" s="1" t="n"/>
      <c r="G51" s="1" t="n"/>
      <c r="H51" s="1" t="n"/>
      <c r="I51" s="1" t="n"/>
      <c r="J51" s="1" t="n"/>
      <c r="K51" s="1" t="n"/>
      <c r="L51" s="1" t="n"/>
      <c r="M51" s="1" t="n"/>
      <c r="N51" s="1" t="n"/>
      <c r="O51" s="1" t="n"/>
      <c r="P51" s="1" t="n"/>
      <c r="Q51" s="1" t="n"/>
      <c r="R51" s="1" t="n"/>
      <c r="S51" s="1" t="n"/>
    </row>
    <row r="52">
      <c r="A52" s="1" t="n"/>
      <c r="B52" s="1" t="n"/>
      <c r="C52" s="1" t="n"/>
      <c r="D52" s="1" t="n"/>
      <c r="E52" s="1" t="n"/>
      <c r="F52" s="1" t="n"/>
      <c r="G52" s="1" t="n"/>
      <c r="H52" s="1" t="n"/>
      <c r="I52" s="1" t="n"/>
      <c r="J52" s="1" t="n"/>
      <c r="K52" s="1" t="n"/>
      <c r="L52" s="1" t="n"/>
      <c r="M52" s="1" t="n"/>
      <c r="N52" s="1" t="n"/>
      <c r="O52" s="1" t="n"/>
      <c r="P52" s="1" t="n"/>
      <c r="Q52" s="1" t="n"/>
      <c r="R52" s="1" t="n"/>
      <c r="S52" s="1" t="n"/>
    </row>
    <row r="53">
      <c r="A53" s="1" t="n"/>
      <c r="B53" s="1" t="n"/>
      <c r="C53" s="1" t="n"/>
      <c r="D53" s="1" t="n"/>
      <c r="E53" s="1" t="n"/>
      <c r="F53" s="1" t="n"/>
      <c r="G53" s="1" t="n"/>
      <c r="H53" s="1" t="n"/>
      <c r="I53" s="1" t="n"/>
      <c r="J53" s="1" t="n"/>
      <c r="K53" s="1" t="n"/>
      <c r="L53" s="1" t="n"/>
      <c r="M53" s="1" t="n"/>
      <c r="N53" s="1" t="n"/>
      <c r="O53" s="1" t="n"/>
      <c r="P53" s="1" t="n"/>
      <c r="Q53" s="1" t="n"/>
      <c r="R53" s="1" t="n"/>
      <c r="S53" s="1" t="n"/>
    </row>
    <row r="54">
      <c r="A54" s="1" t="n"/>
      <c r="B54" s="1" t="n"/>
      <c r="C54" s="1" t="n"/>
      <c r="D54" s="1" t="n"/>
      <c r="E54" s="1" t="n"/>
      <c r="F54" s="1" t="n"/>
      <c r="G54" s="1" t="n"/>
      <c r="H54" s="1" t="n"/>
      <c r="I54" s="1" t="n"/>
      <c r="J54" s="1" t="n"/>
      <c r="K54" s="1" t="n"/>
      <c r="L54" s="1" t="n"/>
      <c r="M54" s="1" t="n"/>
      <c r="N54" s="1" t="n"/>
      <c r="O54" s="1" t="n"/>
      <c r="P54" s="1" t="n"/>
      <c r="Q54" s="1" t="n"/>
      <c r="R54" s="1" t="n"/>
      <c r="S54" s="1" t="n"/>
    </row>
    <row r="55">
      <c r="A55" s="1" t="n"/>
      <c r="B55" s="1" t="n"/>
      <c r="C55" s="1" t="n"/>
      <c r="D55" s="1" t="n"/>
      <c r="E55" s="1" t="n"/>
      <c r="F55" s="1" t="n"/>
      <c r="G55" s="1" t="n"/>
      <c r="H55" s="1" t="n"/>
      <c r="I55" s="1" t="n"/>
      <c r="J55" s="1" t="n"/>
      <c r="K55" s="1" t="n"/>
      <c r="L55" s="1" t="n"/>
      <c r="M55" s="1" t="n"/>
      <c r="N55" s="1" t="n"/>
      <c r="O55" s="1" t="n"/>
      <c r="P55" s="1" t="n"/>
      <c r="Q55" s="1" t="n"/>
      <c r="R55" s="1" t="n"/>
      <c r="S55" s="1" t="n"/>
    </row>
    <row r="56">
      <c r="A56" s="1" t="n"/>
      <c r="B56" s="1" t="n"/>
      <c r="C56" s="1" t="n"/>
      <c r="D56" s="1" t="n"/>
      <c r="E56" s="1" t="n"/>
      <c r="F56" s="1" t="n"/>
      <c r="G56" s="1" t="n"/>
      <c r="H56" s="1" t="n"/>
      <c r="I56" s="1" t="n"/>
      <c r="J56" s="1" t="n"/>
      <c r="K56" s="1" t="n"/>
      <c r="L56" s="1" t="n"/>
      <c r="M56" s="1" t="n"/>
      <c r="N56" s="1" t="n"/>
      <c r="O56" s="1" t="n"/>
      <c r="P56" s="1" t="n"/>
      <c r="Q56" s="1" t="n"/>
      <c r="R56" s="1" t="n"/>
      <c r="S56" s="1" t="n"/>
    </row>
    <row r="57">
      <c r="A57" s="1" t="n"/>
      <c r="B57" s="1" t="n"/>
      <c r="C57" s="1" t="n"/>
      <c r="D57" s="1" t="n"/>
      <c r="E57" s="1" t="n"/>
      <c r="F57" s="1" t="n"/>
      <c r="G57" s="1" t="n"/>
      <c r="H57" s="1" t="n"/>
      <c r="I57" s="1" t="n"/>
      <c r="J57" s="1" t="n"/>
      <c r="K57" s="1" t="n"/>
      <c r="L57" s="1" t="n"/>
      <c r="M57" s="1" t="n"/>
      <c r="N57" s="1" t="n"/>
      <c r="O57" s="1" t="n"/>
      <c r="P57" s="1" t="n"/>
      <c r="Q57" s="1" t="n"/>
      <c r="R57" s="1" t="n"/>
      <c r="S57" s="1" t="n"/>
    </row>
    <row r="58">
      <c r="A58" s="1" t="n"/>
      <c r="B58" s="1" t="n"/>
      <c r="C58" s="1" t="n"/>
      <c r="D58" s="1" t="n"/>
      <c r="E58" s="1" t="n"/>
      <c r="F58" s="1" t="n"/>
      <c r="G58" s="1" t="n"/>
      <c r="H58" s="1" t="n"/>
      <c r="I58" s="1" t="n"/>
      <c r="J58" s="1" t="n"/>
      <c r="K58" s="1" t="n"/>
      <c r="L58" s="1" t="n"/>
      <c r="M58" s="1" t="n"/>
      <c r="N58" s="1" t="n"/>
      <c r="O58" s="1" t="n"/>
      <c r="P58" s="1" t="n"/>
      <c r="Q58" s="1" t="n"/>
      <c r="R58" s="1" t="n"/>
      <c r="S58" s="1" t="n"/>
    </row>
    <row r="59">
      <c r="A59" s="1" t="n"/>
      <c r="B59" s="1" t="n"/>
      <c r="C59" s="1" t="n"/>
      <c r="D59" s="1" t="n"/>
      <c r="E59" s="1" t="n"/>
      <c r="F59" s="1" t="n"/>
      <c r="G59" s="1" t="n"/>
      <c r="H59" s="1" t="n"/>
      <c r="I59" s="1" t="n"/>
      <c r="J59" s="1" t="n"/>
      <c r="K59" s="1" t="n"/>
      <c r="L59" s="1" t="n"/>
      <c r="M59" s="1" t="n"/>
      <c r="N59" s="1" t="n"/>
      <c r="O59" s="1" t="n"/>
      <c r="P59" s="1" t="n"/>
      <c r="Q59" s="1" t="n"/>
      <c r="R59" s="1" t="n"/>
      <c r="S59" s="1" t="n"/>
    </row>
    <row r="60" ht="14" customHeight="1">
      <c r="A60" s="1" t="n"/>
      <c r="B60" s="20" t="inlineStr">
        <is>
          <t>Veri kaynağı: 'Veri' sayfası · Hesaplamalar: 'Hesaplar' sayfası · Değerleri değiştirince dashboard otomatik güncellenir.</t>
        </is>
      </c>
      <c r="R60" s="1" t="n"/>
      <c r="S60" s="1" t="n"/>
    </row>
    <row r="61">
      <c r="A61" s="1" t="n"/>
      <c r="B61" s="1" t="n"/>
      <c r="C61" s="1" t="n"/>
      <c r="D61" s="1" t="n"/>
      <c r="E61" s="1" t="n"/>
      <c r="F61" s="1" t="n"/>
      <c r="G61" s="1" t="n"/>
      <c r="H61" s="1" t="n"/>
      <c r="I61" s="1" t="n"/>
      <c r="J61" s="1" t="n"/>
      <c r="K61" s="1" t="n"/>
      <c r="L61" s="1" t="n"/>
      <c r="M61" s="1" t="n"/>
      <c r="N61" s="1" t="n"/>
      <c r="O61" s="1" t="n"/>
      <c r="P61" s="1" t="n"/>
      <c r="Q61" s="1" t="n"/>
      <c r="R61" s="1" t="n"/>
      <c r="S61" s="1" t="n"/>
    </row>
    <row r="62">
      <c r="A62" s="1" t="n"/>
      <c r="B62" s="1" t="n"/>
      <c r="C62" s="1" t="n"/>
      <c r="D62" s="1" t="n"/>
      <c r="E62" s="1" t="n"/>
      <c r="F62" s="1" t="n"/>
      <c r="G62" s="1" t="n"/>
      <c r="H62" s="1" t="n"/>
      <c r="I62" s="1" t="n"/>
      <c r="J62" s="1" t="n"/>
      <c r="K62" s="1" t="n"/>
      <c r="L62" s="1" t="n"/>
      <c r="M62" s="1" t="n"/>
      <c r="N62" s="1" t="n"/>
      <c r="O62" s="1" t="n"/>
      <c r="P62" s="1" t="n"/>
      <c r="Q62" s="1" t="n"/>
      <c r="R62" s="1" t="n"/>
      <c r="S62" s="1" t="n"/>
    </row>
  </sheetData>
  <mergeCells count="25">
    <mergeCell ref="B11:D11"/>
    <mergeCell ref="E10:G10"/>
    <mergeCell ref="E9:G9"/>
    <mergeCell ref="B30:Q30"/>
    <mergeCell ref="K12:M12"/>
    <mergeCell ref="H11:J11"/>
    <mergeCell ref="B2:Q3"/>
    <mergeCell ref="B10:D10"/>
    <mergeCell ref="E11:G11"/>
    <mergeCell ref="N10:P10"/>
    <mergeCell ref="B4:Q4"/>
    <mergeCell ref="B9:D9"/>
    <mergeCell ref="N9:P9"/>
    <mergeCell ref="H12:J12"/>
    <mergeCell ref="K10:M10"/>
    <mergeCell ref="E12:G12"/>
    <mergeCell ref="N11:P11"/>
    <mergeCell ref="H10:J10"/>
    <mergeCell ref="B14:Q14"/>
    <mergeCell ref="B60:Q60"/>
    <mergeCell ref="K9:M9"/>
    <mergeCell ref="H9:J9"/>
    <mergeCell ref="B12:D12"/>
    <mergeCell ref="N12:P12"/>
    <mergeCell ref="K11:M11"/>
  </mergeCells>
  <pageMargins left="0.4" right="0.4" top="0.4" bottom="0.4" header="0" footer="0"/>
  <pageSetup orientation="landscape" paperSize="9" fitToHeight="1" fitToWidth="1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11" customWidth="1" min="2" max="2"/>
    <col width="18" customWidth="1" min="3" max="3"/>
    <col width="14" customWidth="1" min="4" max="4"/>
    <col width="22" customWidth="1" min="6" max="6"/>
    <col width="16" customWidth="1" min="7" max="7"/>
  </cols>
  <sheetData>
    <row r="1">
      <c r="A1" s="21" t="inlineStr">
        <is>
          <t>AY BAŞI</t>
        </is>
      </c>
      <c r="B1" s="21" t="inlineStr">
        <is>
          <t>TÜR</t>
        </is>
      </c>
      <c r="C1" s="21" t="inlineStr">
        <is>
          <t>KATEGORI</t>
        </is>
      </c>
      <c r="D1" s="21" t="inlineStr">
        <is>
          <t>TUTAR</t>
        </is>
      </c>
      <c r="F1" s="22" t="inlineStr">
        <is>
          <t>Açılış Nakit (₺)</t>
        </is>
      </c>
      <c r="G1" s="23" t="n">
        <v>550000</v>
      </c>
    </row>
    <row r="2">
      <c r="A2" s="24" t="n">
        <v>45658</v>
      </c>
      <c r="B2" s="25" t="inlineStr">
        <is>
          <t>Giriş</t>
        </is>
      </c>
      <c r="C2" s="25" t="inlineStr">
        <is>
          <t>Satış</t>
        </is>
      </c>
      <c r="D2" s="23" t="n">
        <v>205000</v>
      </c>
    </row>
    <row r="3">
      <c r="A3" s="24" t="n">
        <v>45658</v>
      </c>
      <c r="B3" s="25" t="inlineStr">
        <is>
          <t>Giriş</t>
        </is>
      </c>
      <c r="C3" s="25" t="inlineStr">
        <is>
          <t>Hizmet</t>
        </is>
      </c>
      <c r="D3" s="23" t="n">
        <v>117000</v>
      </c>
    </row>
    <row r="4">
      <c r="A4" s="24" t="n">
        <v>45658</v>
      </c>
      <c r="B4" s="25" t="inlineStr">
        <is>
          <t>Giriş</t>
        </is>
      </c>
      <c r="C4" s="25" t="inlineStr">
        <is>
          <t>Yatırım</t>
        </is>
      </c>
      <c r="D4" s="23" t="n">
        <v>242000</v>
      </c>
    </row>
    <row r="5">
      <c r="A5" s="24" t="n">
        <v>45658</v>
      </c>
      <c r="B5" s="25" t="inlineStr">
        <is>
          <t>Giriş</t>
        </is>
      </c>
      <c r="C5" s="25" t="inlineStr">
        <is>
          <t>Diğer Gelir</t>
        </is>
      </c>
      <c r="D5" s="23" t="n">
        <v>64000</v>
      </c>
    </row>
    <row r="6">
      <c r="A6" s="24" t="n">
        <v>45658</v>
      </c>
      <c r="B6" s="25" t="inlineStr">
        <is>
          <t>Çıkış</t>
        </is>
      </c>
      <c r="C6" s="25" t="inlineStr">
        <is>
          <t>Personel</t>
        </is>
      </c>
      <c r="D6" s="23" t="n">
        <v>38000</v>
      </c>
    </row>
    <row r="7">
      <c r="A7" s="24" t="n">
        <v>45658</v>
      </c>
      <c r="B7" s="25" t="inlineStr">
        <is>
          <t>Çıkış</t>
        </is>
      </c>
      <c r="C7" s="25" t="inlineStr">
        <is>
          <t>Tedarik</t>
        </is>
      </c>
      <c r="D7" s="23" t="n">
        <v>157000</v>
      </c>
    </row>
    <row r="8">
      <c r="A8" s="24" t="n">
        <v>45658</v>
      </c>
      <c r="B8" s="25" t="inlineStr">
        <is>
          <t>Çıkış</t>
        </is>
      </c>
      <c r="C8" s="25" t="inlineStr">
        <is>
          <t>Pazarlama</t>
        </is>
      </c>
      <c r="D8" s="23" t="n">
        <v>44000</v>
      </c>
    </row>
    <row r="9">
      <c r="A9" s="24" t="n">
        <v>45658</v>
      </c>
      <c r="B9" s="25" t="inlineStr">
        <is>
          <t>Çıkış</t>
        </is>
      </c>
      <c r="C9" s="25" t="inlineStr">
        <is>
          <t>Operasyon</t>
        </is>
      </c>
      <c r="D9" s="23" t="n">
        <v>113000</v>
      </c>
    </row>
    <row r="10">
      <c r="A10" s="24" t="n">
        <v>45658</v>
      </c>
      <c r="B10" s="25" t="inlineStr">
        <is>
          <t>Çıkış</t>
        </is>
      </c>
      <c r="C10" s="25" t="inlineStr">
        <is>
          <t>Vergi</t>
        </is>
      </c>
      <c r="D10" s="23" t="n">
        <v>169000</v>
      </c>
    </row>
    <row r="11">
      <c r="A11" s="24" t="n">
        <v>45658</v>
      </c>
      <c r="B11" s="25" t="inlineStr">
        <is>
          <t>Çıkış</t>
        </is>
      </c>
      <c r="C11" s="25" t="inlineStr">
        <is>
          <t>Diğer Gider</t>
        </is>
      </c>
      <c r="D11" s="23" t="n">
        <v>34000</v>
      </c>
    </row>
    <row r="12">
      <c r="A12" s="24" t="n">
        <v>45689</v>
      </c>
      <c r="B12" s="25" t="inlineStr">
        <is>
          <t>Giriş</t>
        </is>
      </c>
      <c r="C12" s="25" t="inlineStr">
        <is>
          <t>Satış</t>
        </is>
      </c>
      <c r="D12" s="23" t="n">
        <v>299000</v>
      </c>
    </row>
    <row r="13">
      <c r="A13" s="24" t="n">
        <v>45689</v>
      </c>
      <c r="B13" s="25" t="inlineStr">
        <is>
          <t>Giriş</t>
        </is>
      </c>
      <c r="C13" s="25" t="inlineStr">
        <is>
          <t>Hizmet</t>
        </is>
      </c>
      <c r="D13" s="23" t="n">
        <v>149000</v>
      </c>
    </row>
    <row r="14">
      <c r="A14" s="24" t="n">
        <v>45689</v>
      </c>
      <c r="B14" s="25" t="inlineStr">
        <is>
          <t>Giriş</t>
        </is>
      </c>
      <c r="C14" s="25" t="inlineStr">
        <is>
          <t>Yatırım</t>
        </is>
      </c>
      <c r="D14" s="23" t="n">
        <v>59000</v>
      </c>
    </row>
    <row r="15">
      <c r="A15" s="24" t="n">
        <v>45689</v>
      </c>
      <c r="B15" s="25" t="inlineStr">
        <is>
          <t>Giriş</t>
        </is>
      </c>
      <c r="C15" s="25" t="inlineStr">
        <is>
          <t>Diğer Gelir</t>
        </is>
      </c>
      <c r="D15" s="23" t="n">
        <v>84000</v>
      </c>
    </row>
    <row r="16">
      <c r="A16" s="24" t="n">
        <v>45689</v>
      </c>
      <c r="B16" s="25" t="inlineStr">
        <is>
          <t>Çıkış</t>
        </is>
      </c>
      <c r="C16" s="25" t="inlineStr">
        <is>
          <t>Personel</t>
        </is>
      </c>
      <c r="D16" s="23" t="n">
        <v>131000</v>
      </c>
    </row>
    <row r="17">
      <c r="A17" s="24" t="n">
        <v>45689</v>
      </c>
      <c r="B17" s="25" t="inlineStr">
        <is>
          <t>Çıkış</t>
        </is>
      </c>
      <c r="C17" s="25" t="inlineStr">
        <is>
          <t>Tedarik</t>
        </is>
      </c>
      <c r="D17" s="23" t="n">
        <v>127000</v>
      </c>
    </row>
    <row r="18">
      <c r="A18" s="24" t="n">
        <v>45689</v>
      </c>
      <c r="B18" s="25" t="inlineStr">
        <is>
          <t>Çıkış</t>
        </is>
      </c>
      <c r="C18" s="25" t="inlineStr">
        <is>
          <t>Pazarlama</t>
        </is>
      </c>
      <c r="D18" s="23" t="n">
        <v>37000</v>
      </c>
    </row>
    <row r="19">
      <c r="A19" s="24" t="n">
        <v>45689</v>
      </c>
      <c r="B19" s="25" t="inlineStr">
        <is>
          <t>Çıkış</t>
        </is>
      </c>
      <c r="C19" s="25" t="inlineStr">
        <is>
          <t>Operasyon</t>
        </is>
      </c>
      <c r="D19" s="23" t="n">
        <v>81000</v>
      </c>
    </row>
    <row r="20">
      <c r="A20" s="24" t="n">
        <v>45689</v>
      </c>
      <c r="B20" s="25" t="inlineStr">
        <is>
          <t>Çıkış</t>
        </is>
      </c>
      <c r="C20" s="25" t="inlineStr">
        <is>
          <t>Vergi</t>
        </is>
      </c>
      <c r="D20" s="23" t="n">
        <v>43000</v>
      </c>
    </row>
    <row r="21">
      <c r="A21" s="24" t="n">
        <v>45689</v>
      </c>
      <c r="B21" s="25" t="inlineStr">
        <is>
          <t>Çıkış</t>
        </is>
      </c>
      <c r="C21" s="25" t="inlineStr">
        <is>
          <t>Diğer Gider</t>
        </is>
      </c>
      <c r="D21" s="23" t="n">
        <v>161000</v>
      </c>
    </row>
    <row r="22">
      <c r="A22" s="24" t="n">
        <v>45717</v>
      </c>
      <c r="B22" s="25" t="inlineStr">
        <is>
          <t>Giriş</t>
        </is>
      </c>
      <c r="C22" s="25" t="inlineStr">
        <is>
          <t>Satış</t>
        </is>
      </c>
      <c r="D22" s="23" t="n">
        <v>257000</v>
      </c>
    </row>
    <row r="23">
      <c r="A23" s="24" t="n">
        <v>45717</v>
      </c>
      <c r="B23" s="25" t="inlineStr">
        <is>
          <t>Giriş</t>
        </is>
      </c>
      <c r="C23" s="25" t="inlineStr">
        <is>
          <t>Hizmet</t>
        </is>
      </c>
      <c r="D23" s="23" t="n">
        <v>70000</v>
      </c>
    </row>
    <row r="24">
      <c r="A24" s="24" t="n">
        <v>45717</v>
      </c>
      <c r="B24" s="25" t="inlineStr">
        <is>
          <t>Giriş</t>
        </is>
      </c>
      <c r="C24" s="25" t="inlineStr">
        <is>
          <t>Yatırım</t>
        </is>
      </c>
      <c r="D24" s="23" t="n">
        <v>103000</v>
      </c>
    </row>
    <row r="25">
      <c r="A25" s="24" t="n">
        <v>45717</v>
      </c>
      <c r="B25" s="25" t="inlineStr">
        <is>
          <t>Giriş</t>
        </is>
      </c>
      <c r="C25" s="25" t="inlineStr">
        <is>
          <t>Diğer Gelir</t>
        </is>
      </c>
      <c r="D25" s="23" t="n">
        <v>154000</v>
      </c>
    </row>
    <row r="26">
      <c r="A26" s="24" t="n">
        <v>45717</v>
      </c>
      <c r="B26" s="25" t="inlineStr">
        <is>
          <t>Çıkış</t>
        </is>
      </c>
      <c r="C26" s="25" t="inlineStr">
        <is>
          <t>Personel</t>
        </is>
      </c>
      <c r="D26" s="23" t="n">
        <v>180000</v>
      </c>
    </row>
    <row r="27">
      <c r="A27" s="24" t="n">
        <v>45717</v>
      </c>
      <c r="B27" s="25" t="inlineStr">
        <is>
          <t>Çıkış</t>
        </is>
      </c>
      <c r="C27" s="25" t="inlineStr">
        <is>
          <t>Tedarik</t>
        </is>
      </c>
      <c r="D27" s="23" t="n">
        <v>169000</v>
      </c>
    </row>
    <row r="28">
      <c r="A28" s="24" t="n">
        <v>45717</v>
      </c>
      <c r="B28" s="25" t="inlineStr">
        <is>
          <t>Çıkış</t>
        </is>
      </c>
      <c r="C28" s="25" t="inlineStr">
        <is>
          <t>Pazarlama</t>
        </is>
      </c>
      <c r="D28" s="23" t="n">
        <v>35000</v>
      </c>
    </row>
    <row r="29">
      <c r="A29" s="24" t="n">
        <v>45717</v>
      </c>
      <c r="B29" s="25" t="inlineStr">
        <is>
          <t>Çıkış</t>
        </is>
      </c>
      <c r="C29" s="25" t="inlineStr">
        <is>
          <t>Operasyon</t>
        </is>
      </c>
      <c r="D29" s="23" t="n">
        <v>167000</v>
      </c>
    </row>
    <row r="30">
      <c r="A30" s="24" t="n">
        <v>45717</v>
      </c>
      <c r="B30" s="25" t="inlineStr">
        <is>
          <t>Çıkış</t>
        </is>
      </c>
      <c r="C30" s="25" t="inlineStr">
        <is>
          <t>Vergi</t>
        </is>
      </c>
      <c r="D30" s="23" t="n">
        <v>169000</v>
      </c>
    </row>
    <row r="31">
      <c r="A31" s="24" t="n">
        <v>45717</v>
      </c>
      <c r="B31" s="25" t="inlineStr">
        <is>
          <t>Çıkış</t>
        </is>
      </c>
      <c r="C31" s="25" t="inlineStr">
        <is>
          <t>Diğer Gider</t>
        </is>
      </c>
      <c r="D31" s="23" t="n">
        <v>121000</v>
      </c>
    </row>
    <row r="32">
      <c r="A32" s="24" t="n">
        <v>45748</v>
      </c>
      <c r="B32" s="25" t="inlineStr">
        <is>
          <t>Giriş</t>
        </is>
      </c>
      <c r="C32" s="25" t="inlineStr">
        <is>
          <t>Satış</t>
        </is>
      </c>
      <c r="D32" s="23" t="n">
        <v>65000</v>
      </c>
    </row>
    <row r="33">
      <c r="A33" s="24" t="n">
        <v>45748</v>
      </c>
      <c r="B33" s="25" t="inlineStr">
        <is>
          <t>Giriş</t>
        </is>
      </c>
      <c r="C33" s="25" t="inlineStr">
        <is>
          <t>Hizmet</t>
        </is>
      </c>
      <c r="D33" s="23" t="n">
        <v>153000</v>
      </c>
    </row>
    <row r="34">
      <c r="A34" s="24" t="n">
        <v>45748</v>
      </c>
      <c r="B34" s="25" t="inlineStr">
        <is>
          <t>Giriş</t>
        </is>
      </c>
      <c r="C34" s="25" t="inlineStr">
        <is>
          <t>Yatırım</t>
        </is>
      </c>
      <c r="D34" s="23" t="n">
        <v>63000</v>
      </c>
    </row>
    <row r="35">
      <c r="A35" s="24" t="n">
        <v>45748</v>
      </c>
      <c r="B35" s="25" t="inlineStr">
        <is>
          <t>Giriş</t>
        </is>
      </c>
      <c r="C35" s="25" t="inlineStr">
        <is>
          <t>Diğer Gelir</t>
        </is>
      </c>
      <c r="D35" s="23" t="n">
        <v>108000</v>
      </c>
    </row>
    <row r="36">
      <c r="A36" s="24" t="n">
        <v>45748</v>
      </c>
      <c r="B36" s="25" t="inlineStr">
        <is>
          <t>Çıkış</t>
        </is>
      </c>
      <c r="C36" s="25" t="inlineStr">
        <is>
          <t>Personel</t>
        </is>
      </c>
      <c r="D36" s="23" t="n">
        <v>94000</v>
      </c>
    </row>
    <row r="37">
      <c r="A37" s="24" t="n">
        <v>45748</v>
      </c>
      <c r="B37" s="25" t="inlineStr">
        <is>
          <t>Çıkış</t>
        </is>
      </c>
      <c r="C37" s="25" t="inlineStr">
        <is>
          <t>Tedarik</t>
        </is>
      </c>
      <c r="D37" s="23" t="n">
        <v>127000</v>
      </c>
    </row>
    <row r="38">
      <c r="A38" s="24" t="n">
        <v>45748</v>
      </c>
      <c r="B38" s="25" t="inlineStr">
        <is>
          <t>Çıkış</t>
        </is>
      </c>
      <c r="C38" s="25" t="inlineStr">
        <is>
          <t>Pazarlama</t>
        </is>
      </c>
      <c r="D38" s="23" t="n">
        <v>56000</v>
      </c>
    </row>
    <row r="39">
      <c r="A39" s="24" t="n">
        <v>45748</v>
      </c>
      <c r="B39" s="25" t="inlineStr">
        <is>
          <t>Çıkış</t>
        </is>
      </c>
      <c r="C39" s="25" t="inlineStr">
        <is>
          <t>Operasyon</t>
        </is>
      </c>
      <c r="D39" s="23" t="n">
        <v>158000</v>
      </c>
    </row>
    <row r="40">
      <c r="A40" s="24" t="n">
        <v>45748</v>
      </c>
      <c r="B40" s="25" t="inlineStr">
        <is>
          <t>Çıkış</t>
        </is>
      </c>
      <c r="C40" s="25" t="inlineStr">
        <is>
          <t>Vergi</t>
        </is>
      </c>
      <c r="D40" s="23" t="n">
        <v>50000</v>
      </c>
    </row>
    <row r="41">
      <c r="A41" s="24" t="n">
        <v>45748</v>
      </c>
      <c r="B41" s="25" t="inlineStr">
        <is>
          <t>Çıkış</t>
        </is>
      </c>
      <c r="C41" s="25" t="inlineStr">
        <is>
          <t>Diğer Gider</t>
        </is>
      </c>
      <c r="D41" s="23" t="n">
        <v>166000</v>
      </c>
    </row>
    <row r="42">
      <c r="A42" s="24" t="n">
        <v>45778</v>
      </c>
      <c r="B42" s="25" t="inlineStr">
        <is>
          <t>Giriş</t>
        </is>
      </c>
      <c r="C42" s="25" t="inlineStr">
        <is>
          <t>Satış</t>
        </is>
      </c>
      <c r="D42" s="23" t="n">
        <v>197000</v>
      </c>
    </row>
    <row r="43">
      <c r="A43" s="24" t="n">
        <v>45778</v>
      </c>
      <c r="B43" s="25" t="inlineStr">
        <is>
          <t>Giriş</t>
        </is>
      </c>
      <c r="C43" s="25" t="inlineStr">
        <is>
          <t>Hizmet</t>
        </is>
      </c>
      <c r="D43" s="23" t="n">
        <v>132000</v>
      </c>
    </row>
    <row r="44">
      <c r="A44" s="24" t="n">
        <v>45778</v>
      </c>
      <c r="B44" s="25" t="inlineStr">
        <is>
          <t>Giriş</t>
        </is>
      </c>
      <c r="C44" s="25" t="inlineStr">
        <is>
          <t>Yatırım</t>
        </is>
      </c>
      <c r="D44" s="23" t="n">
        <v>92000</v>
      </c>
    </row>
    <row r="45">
      <c r="A45" s="24" t="n">
        <v>45778</v>
      </c>
      <c r="B45" s="25" t="inlineStr">
        <is>
          <t>Giriş</t>
        </is>
      </c>
      <c r="C45" s="25" t="inlineStr">
        <is>
          <t>Diğer Gelir</t>
        </is>
      </c>
      <c r="D45" s="23" t="n">
        <v>136000</v>
      </c>
    </row>
    <row r="46">
      <c r="A46" s="24" t="n">
        <v>45778</v>
      </c>
      <c r="B46" s="25" t="inlineStr">
        <is>
          <t>Çıkış</t>
        </is>
      </c>
      <c r="C46" s="25" t="inlineStr">
        <is>
          <t>Personel</t>
        </is>
      </c>
      <c r="D46" s="23" t="n">
        <v>115000</v>
      </c>
    </row>
    <row r="47">
      <c r="A47" s="24" t="n">
        <v>45778</v>
      </c>
      <c r="B47" s="25" t="inlineStr">
        <is>
          <t>Çıkış</t>
        </is>
      </c>
      <c r="C47" s="25" t="inlineStr">
        <is>
          <t>Tedarik</t>
        </is>
      </c>
      <c r="D47" s="23" t="n">
        <v>44000</v>
      </c>
    </row>
    <row r="48">
      <c r="A48" s="24" t="n">
        <v>45778</v>
      </c>
      <c r="B48" s="25" t="inlineStr">
        <is>
          <t>Çıkış</t>
        </is>
      </c>
      <c r="C48" s="25" t="inlineStr">
        <is>
          <t>Pazarlama</t>
        </is>
      </c>
      <c r="D48" s="23" t="n">
        <v>160000</v>
      </c>
    </row>
    <row r="49">
      <c r="A49" s="24" t="n">
        <v>45778</v>
      </c>
      <c r="B49" s="25" t="inlineStr">
        <is>
          <t>Çıkış</t>
        </is>
      </c>
      <c r="C49" s="25" t="inlineStr">
        <is>
          <t>Operasyon</t>
        </is>
      </c>
      <c r="D49" s="23" t="n">
        <v>36000</v>
      </c>
    </row>
    <row r="50">
      <c r="A50" s="24" t="n">
        <v>45778</v>
      </c>
      <c r="B50" s="25" t="inlineStr">
        <is>
          <t>Çıkış</t>
        </is>
      </c>
      <c r="C50" s="25" t="inlineStr">
        <is>
          <t>Vergi</t>
        </is>
      </c>
      <c r="D50" s="23" t="n">
        <v>164000</v>
      </c>
    </row>
    <row r="51">
      <c r="A51" s="24" t="n">
        <v>45778</v>
      </c>
      <c r="B51" s="25" t="inlineStr">
        <is>
          <t>Çıkış</t>
        </is>
      </c>
      <c r="C51" s="25" t="inlineStr">
        <is>
          <t>Diğer Gider</t>
        </is>
      </c>
      <c r="D51" s="23" t="n">
        <v>35000</v>
      </c>
    </row>
    <row r="52">
      <c r="A52" s="24" t="n">
        <v>45809</v>
      </c>
      <c r="B52" s="25" t="inlineStr">
        <is>
          <t>Giriş</t>
        </is>
      </c>
      <c r="C52" s="25" t="inlineStr">
        <is>
          <t>Satış</t>
        </is>
      </c>
      <c r="D52" s="23" t="n">
        <v>145000</v>
      </c>
    </row>
    <row r="53">
      <c r="A53" s="24" t="n">
        <v>45809</v>
      </c>
      <c r="B53" s="25" t="inlineStr">
        <is>
          <t>Giriş</t>
        </is>
      </c>
      <c r="C53" s="25" t="inlineStr">
        <is>
          <t>Hizmet</t>
        </is>
      </c>
      <c r="D53" s="23" t="n">
        <v>294000</v>
      </c>
    </row>
    <row r="54">
      <c r="A54" s="24" t="n">
        <v>45809</v>
      </c>
      <c r="B54" s="25" t="inlineStr">
        <is>
          <t>Giriş</t>
        </is>
      </c>
      <c r="C54" s="25" t="inlineStr">
        <is>
          <t>Yatırım</t>
        </is>
      </c>
      <c r="D54" s="23" t="n">
        <v>312000</v>
      </c>
    </row>
    <row r="55">
      <c r="A55" s="24" t="n">
        <v>45809</v>
      </c>
      <c r="B55" s="25" t="inlineStr">
        <is>
          <t>Giriş</t>
        </is>
      </c>
      <c r="C55" s="25" t="inlineStr">
        <is>
          <t>Diğer Gelir</t>
        </is>
      </c>
      <c r="D55" s="23" t="n">
        <v>258000</v>
      </c>
    </row>
    <row r="56">
      <c r="A56" s="24" t="n">
        <v>45809</v>
      </c>
      <c r="B56" s="25" t="inlineStr">
        <is>
          <t>Çıkış</t>
        </is>
      </c>
      <c r="C56" s="25" t="inlineStr">
        <is>
          <t>Personel</t>
        </is>
      </c>
      <c r="D56" s="23" t="n">
        <v>100000</v>
      </c>
    </row>
    <row r="57">
      <c r="A57" s="24" t="n">
        <v>45809</v>
      </c>
      <c r="B57" s="25" t="inlineStr">
        <is>
          <t>Çıkış</t>
        </is>
      </c>
      <c r="C57" s="25" t="inlineStr">
        <is>
          <t>Tedarik</t>
        </is>
      </c>
      <c r="D57" s="23" t="n">
        <v>139000</v>
      </c>
    </row>
    <row r="58">
      <c r="A58" s="24" t="n">
        <v>45809</v>
      </c>
      <c r="B58" s="25" t="inlineStr">
        <is>
          <t>Çıkış</t>
        </is>
      </c>
      <c r="C58" s="25" t="inlineStr">
        <is>
          <t>Pazarlama</t>
        </is>
      </c>
      <c r="D58" s="23" t="n">
        <v>169000</v>
      </c>
    </row>
    <row r="59">
      <c r="A59" s="24" t="n">
        <v>45809</v>
      </c>
      <c r="B59" s="25" t="inlineStr">
        <is>
          <t>Çıkış</t>
        </is>
      </c>
      <c r="C59" s="25" t="inlineStr">
        <is>
          <t>Operasyon</t>
        </is>
      </c>
      <c r="D59" s="23" t="n">
        <v>136000</v>
      </c>
    </row>
    <row r="60">
      <c r="A60" s="24" t="n">
        <v>45809</v>
      </c>
      <c r="B60" s="25" t="inlineStr">
        <is>
          <t>Çıkış</t>
        </is>
      </c>
      <c r="C60" s="25" t="inlineStr">
        <is>
          <t>Vergi</t>
        </is>
      </c>
      <c r="D60" s="23" t="n">
        <v>112000</v>
      </c>
    </row>
    <row r="61">
      <c r="A61" s="24" t="n">
        <v>45809</v>
      </c>
      <c r="B61" s="25" t="inlineStr">
        <is>
          <t>Çıkış</t>
        </is>
      </c>
      <c r="C61" s="25" t="inlineStr">
        <is>
          <t>Diğer Gider</t>
        </is>
      </c>
      <c r="D61" s="23" t="n">
        <v>96000</v>
      </c>
    </row>
    <row r="62">
      <c r="A62" s="24" t="n">
        <v>45839</v>
      </c>
      <c r="B62" s="25" t="inlineStr">
        <is>
          <t>Giriş</t>
        </is>
      </c>
      <c r="C62" s="25" t="inlineStr">
        <is>
          <t>Satış</t>
        </is>
      </c>
      <c r="D62" s="23" t="n">
        <v>167000</v>
      </c>
    </row>
    <row r="63">
      <c r="A63" s="24" t="n">
        <v>45839</v>
      </c>
      <c r="B63" s="25" t="inlineStr">
        <is>
          <t>Giriş</t>
        </is>
      </c>
      <c r="C63" s="25" t="inlineStr">
        <is>
          <t>Hizmet</t>
        </is>
      </c>
      <c r="D63" s="23" t="n">
        <v>132000</v>
      </c>
    </row>
    <row r="64">
      <c r="A64" s="24" t="n">
        <v>45839</v>
      </c>
      <c r="B64" s="25" t="inlineStr">
        <is>
          <t>Giriş</t>
        </is>
      </c>
      <c r="C64" s="25" t="inlineStr">
        <is>
          <t>Yatırım</t>
        </is>
      </c>
      <c r="D64" s="23" t="n">
        <v>164000</v>
      </c>
    </row>
    <row r="65">
      <c r="A65" s="24" t="n">
        <v>45839</v>
      </c>
      <c r="B65" s="25" t="inlineStr">
        <is>
          <t>Giriş</t>
        </is>
      </c>
      <c r="C65" s="25" t="inlineStr">
        <is>
          <t>Diğer Gelir</t>
        </is>
      </c>
      <c r="D65" s="23" t="n">
        <v>81000</v>
      </c>
    </row>
    <row r="66">
      <c r="A66" s="24" t="n">
        <v>45839</v>
      </c>
      <c r="B66" s="25" t="inlineStr">
        <is>
          <t>Çıkış</t>
        </is>
      </c>
      <c r="C66" s="25" t="inlineStr">
        <is>
          <t>Personel</t>
        </is>
      </c>
      <c r="D66" s="23" t="n">
        <v>167000</v>
      </c>
    </row>
    <row r="67">
      <c r="A67" s="24" t="n">
        <v>45839</v>
      </c>
      <c r="B67" s="25" t="inlineStr">
        <is>
          <t>Çıkış</t>
        </is>
      </c>
      <c r="C67" s="25" t="inlineStr">
        <is>
          <t>Tedarik</t>
        </is>
      </c>
      <c r="D67" s="23" t="n">
        <v>96000</v>
      </c>
    </row>
    <row r="68">
      <c r="A68" s="24" t="n">
        <v>45839</v>
      </c>
      <c r="B68" s="25" t="inlineStr">
        <is>
          <t>Çıkış</t>
        </is>
      </c>
      <c r="C68" s="25" t="inlineStr">
        <is>
          <t>Pazarlama</t>
        </is>
      </c>
      <c r="D68" s="23" t="n">
        <v>154000</v>
      </c>
    </row>
    <row r="69">
      <c r="A69" s="24" t="n">
        <v>45839</v>
      </c>
      <c r="B69" s="25" t="inlineStr">
        <is>
          <t>Çıkış</t>
        </is>
      </c>
      <c r="C69" s="25" t="inlineStr">
        <is>
          <t>Operasyon</t>
        </is>
      </c>
      <c r="D69" s="23" t="n">
        <v>146000</v>
      </c>
    </row>
    <row r="70">
      <c r="A70" s="24" t="n">
        <v>45839</v>
      </c>
      <c r="B70" s="25" t="inlineStr">
        <is>
          <t>Çıkış</t>
        </is>
      </c>
      <c r="C70" s="25" t="inlineStr">
        <is>
          <t>Vergi</t>
        </is>
      </c>
      <c r="D70" s="23" t="n">
        <v>107000</v>
      </c>
    </row>
    <row r="71">
      <c r="A71" s="24" t="n">
        <v>45839</v>
      </c>
      <c r="B71" s="25" t="inlineStr">
        <is>
          <t>Çıkış</t>
        </is>
      </c>
      <c r="C71" s="25" t="inlineStr">
        <is>
          <t>Diğer Gider</t>
        </is>
      </c>
      <c r="D71" s="23" t="n">
        <v>134000</v>
      </c>
    </row>
    <row r="72">
      <c r="A72" s="24" t="n">
        <v>45870</v>
      </c>
      <c r="B72" s="25" t="inlineStr">
        <is>
          <t>Giriş</t>
        </is>
      </c>
      <c r="C72" s="25" t="inlineStr">
        <is>
          <t>Satış</t>
        </is>
      </c>
      <c r="D72" s="23" t="n">
        <v>187000</v>
      </c>
    </row>
    <row r="73">
      <c r="A73" s="24" t="n">
        <v>45870</v>
      </c>
      <c r="B73" s="25" t="inlineStr">
        <is>
          <t>Giriş</t>
        </is>
      </c>
      <c r="C73" s="25" t="inlineStr">
        <is>
          <t>Hizmet</t>
        </is>
      </c>
      <c r="D73" s="23" t="n">
        <v>77000</v>
      </c>
    </row>
    <row r="74">
      <c r="A74" s="24" t="n">
        <v>45870</v>
      </c>
      <c r="B74" s="25" t="inlineStr">
        <is>
          <t>Giriş</t>
        </is>
      </c>
      <c r="C74" s="25" t="inlineStr">
        <is>
          <t>Yatırım</t>
        </is>
      </c>
      <c r="D74" s="23" t="n">
        <v>100000</v>
      </c>
    </row>
    <row r="75">
      <c r="A75" s="24" t="n">
        <v>45870</v>
      </c>
      <c r="B75" s="25" t="inlineStr">
        <is>
          <t>Giriş</t>
        </is>
      </c>
      <c r="C75" s="25" t="inlineStr">
        <is>
          <t>Diğer Gelir</t>
        </is>
      </c>
      <c r="D75" s="23" t="n">
        <v>302000</v>
      </c>
    </row>
    <row r="76">
      <c r="A76" s="24" t="n">
        <v>45870</v>
      </c>
      <c r="B76" s="25" t="inlineStr">
        <is>
          <t>Çıkış</t>
        </is>
      </c>
      <c r="C76" s="25" t="inlineStr">
        <is>
          <t>Personel</t>
        </is>
      </c>
      <c r="D76" s="23" t="n">
        <v>127000</v>
      </c>
    </row>
    <row r="77">
      <c r="A77" s="24" t="n">
        <v>45870</v>
      </c>
      <c r="B77" s="25" t="inlineStr">
        <is>
          <t>Çıkış</t>
        </is>
      </c>
      <c r="C77" s="25" t="inlineStr">
        <is>
          <t>Tedarik</t>
        </is>
      </c>
      <c r="D77" s="23" t="n">
        <v>62000</v>
      </c>
    </row>
    <row r="78">
      <c r="A78" s="24" t="n">
        <v>45870</v>
      </c>
      <c r="B78" s="25" t="inlineStr">
        <is>
          <t>Çıkış</t>
        </is>
      </c>
      <c r="C78" s="25" t="inlineStr">
        <is>
          <t>Pazarlama</t>
        </is>
      </c>
      <c r="D78" s="23" t="n">
        <v>107000</v>
      </c>
    </row>
    <row r="79">
      <c r="A79" s="24" t="n">
        <v>45870</v>
      </c>
      <c r="B79" s="25" t="inlineStr">
        <is>
          <t>Çıkış</t>
        </is>
      </c>
      <c r="C79" s="25" t="inlineStr">
        <is>
          <t>Operasyon</t>
        </is>
      </c>
      <c r="D79" s="23" t="n">
        <v>58000</v>
      </c>
    </row>
    <row r="80">
      <c r="A80" s="24" t="n">
        <v>45870</v>
      </c>
      <c r="B80" s="25" t="inlineStr">
        <is>
          <t>Çıkış</t>
        </is>
      </c>
      <c r="C80" s="25" t="inlineStr">
        <is>
          <t>Vergi</t>
        </is>
      </c>
      <c r="D80" s="23" t="n">
        <v>145000</v>
      </c>
    </row>
    <row r="81">
      <c r="A81" s="24" t="n">
        <v>45870</v>
      </c>
      <c r="B81" s="25" t="inlineStr">
        <is>
          <t>Çıkış</t>
        </is>
      </c>
      <c r="C81" s="25" t="inlineStr">
        <is>
          <t>Diğer Gider</t>
        </is>
      </c>
      <c r="D81" s="23" t="n">
        <v>127000</v>
      </c>
    </row>
    <row r="82">
      <c r="A82" s="24" t="n">
        <v>45901</v>
      </c>
      <c r="B82" s="25" t="inlineStr">
        <is>
          <t>Giriş</t>
        </is>
      </c>
      <c r="C82" s="25" t="inlineStr">
        <is>
          <t>Satış</t>
        </is>
      </c>
      <c r="D82" s="23" t="n">
        <v>60000</v>
      </c>
    </row>
    <row r="83">
      <c r="A83" s="24" t="n">
        <v>45901</v>
      </c>
      <c r="B83" s="25" t="inlineStr">
        <is>
          <t>Giriş</t>
        </is>
      </c>
      <c r="C83" s="25" t="inlineStr">
        <is>
          <t>Hizmet</t>
        </is>
      </c>
      <c r="D83" s="23" t="n">
        <v>79000</v>
      </c>
    </row>
    <row r="84">
      <c r="A84" s="24" t="n">
        <v>45901</v>
      </c>
      <c r="B84" s="25" t="inlineStr">
        <is>
          <t>Giriş</t>
        </is>
      </c>
      <c r="C84" s="25" t="inlineStr">
        <is>
          <t>Yatırım</t>
        </is>
      </c>
      <c r="D84" s="23" t="n">
        <v>200000</v>
      </c>
    </row>
    <row r="85">
      <c r="A85" s="24" t="n">
        <v>45901</v>
      </c>
      <c r="B85" s="25" t="inlineStr">
        <is>
          <t>Giriş</t>
        </is>
      </c>
      <c r="C85" s="25" t="inlineStr">
        <is>
          <t>Diğer Gelir</t>
        </is>
      </c>
      <c r="D85" s="23" t="n">
        <v>214000</v>
      </c>
    </row>
    <row r="86">
      <c r="A86" s="24" t="n">
        <v>45901</v>
      </c>
      <c r="B86" s="25" t="inlineStr">
        <is>
          <t>Çıkış</t>
        </is>
      </c>
      <c r="C86" s="25" t="inlineStr">
        <is>
          <t>Personel</t>
        </is>
      </c>
      <c r="D86" s="23" t="n">
        <v>109000</v>
      </c>
    </row>
    <row r="87">
      <c r="A87" s="24" t="n">
        <v>45901</v>
      </c>
      <c r="B87" s="25" t="inlineStr">
        <is>
          <t>Çıkış</t>
        </is>
      </c>
      <c r="C87" s="25" t="inlineStr">
        <is>
          <t>Tedarik</t>
        </is>
      </c>
      <c r="D87" s="23" t="n">
        <v>172000</v>
      </c>
    </row>
    <row r="88">
      <c r="A88" s="24" t="n">
        <v>45901</v>
      </c>
      <c r="B88" s="25" t="inlineStr">
        <is>
          <t>Çıkış</t>
        </is>
      </c>
      <c r="C88" s="25" t="inlineStr">
        <is>
          <t>Pazarlama</t>
        </is>
      </c>
      <c r="D88" s="23" t="n">
        <v>147000</v>
      </c>
    </row>
    <row r="89">
      <c r="A89" s="24" t="n">
        <v>45901</v>
      </c>
      <c r="B89" s="25" t="inlineStr">
        <is>
          <t>Çıkış</t>
        </is>
      </c>
      <c r="C89" s="25" t="inlineStr">
        <is>
          <t>Operasyon</t>
        </is>
      </c>
      <c r="D89" s="23" t="n">
        <v>168000</v>
      </c>
    </row>
    <row r="90">
      <c r="A90" s="24" t="n">
        <v>45901</v>
      </c>
      <c r="B90" s="25" t="inlineStr">
        <is>
          <t>Çıkış</t>
        </is>
      </c>
      <c r="C90" s="25" t="inlineStr">
        <is>
          <t>Vergi</t>
        </is>
      </c>
      <c r="D90" s="23" t="n">
        <v>136000</v>
      </c>
    </row>
    <row r="91">
      <c r="A91" s="24" t="n">
        <v>45901</v>
      </c>
      <c r="B91" s="25" t="inlineStr">
        <is>
          <t>Çıkış</t>
        </is>
      </c>
      <c r="C91" s="25" t="inlineStr">
        <is>
          <t>Diğer Gider</t>
        </is>
      </c>
      <c r="D91" s="23" t="n">
        <v>37000</v>
      </c>
    </row>
    <row r="92">
      <c r="A92" s="24" t="n">
        <v>45931</v>
      </c>
      <c r="B92" s="25" t="inlineStr">
        <is>
          <t>Giriş</t>
        </is>
      </c>
      <c r="C92" s="25" t="inlineStr">
        <is>
          <t>Satış</t>
        </is>
      </c>
      <c r="D92" s="23" t="n">
        <v>87000</v>
      </c>
    </row>
    <row r="93">
      <c r="A93" s="24" t="n">
        <v>45931</v>
      </c>
      <c r="B93" s="25" t="inlineStr">
        <is>
          <t>Giriş</t>
        </is>
      </c>
      <c r="C93" s="25" t="inlineStr">
        <is>
          <t>Hizmet</t>
        </is>
      </c>
      <c r="D93" s="23" t="n">
        <v>178000</v>
      </c>
    </row>
    <row r="94">
      <c r="A94" s="24" t="n">
        <v>45931</v>
      </c>
      <c r="B94" s="25" t="inlineStr">
        <is>
          <t>Giriş</t>
        </is>
      </c>
      <c r="C94" s="25" t="inlineStr">
        <is>
          <t>Yatırım</t>
        </is>
      </c>
      <c r="D94" s="23" t="n">
        <v>282000</v>
      </c>
    </row>
    <row r="95">
      <c r="A95" s="24" t="n">
        <v>45931</v>
      </c>
      <c r="B95" s="25" t="inlineStr">
        <is>
          <t>Giriş</t>
        </is>
      </c>
      <c r="C95" s="25" t="inlineStr">
        <is>
          <t>Diğer Gelir</t>
        </is>
      </c>
      <c r="D95" s="23" t="n">
        <v>73000</v>
      </c>
    </row>
    <row r="96">
      <c r="A96" s="24" t="n">
        <v>45931</v>
      </c>
      <c r="B96" s="25" t="inlineStr">
        <is>
          <t>Çıkış</t>
        </is>
      </c>
      <c r="C96" s="25" t="inlineStr">
        <is>
          <t>Personel</t>
        </is>
      </c>
      <c r="D96" s="23" t="n">
        <v>35000</v>
      </c>
    </row>
    <row r="97">
      <c r="A97" s="24" t="n">
        <v>45931</v>
      </c>
      <c r="B97" s="25" t="inlineStr">
        <is>
          <t>Çıkış</t>
        </is>
      </c>
      <c r="C97" s="25" t="inlineStr">
        <is>
          <t>Tedarik</t>
        </is>
      </c>
      <c r="D97" s="23" t="n">
        <v>99000</v>
      </c>
    </row>
    <row r="98">
      <c r="A98" s="24" t="n">
        <v>45931</v>
      </c>
      <c r="B98" s="25" t="inlineStr">
        <is>
          <t>Çıkış</t>
        </is>
      </c>
      <c r="C98" s="25" t="inlineStr">
        <is>
          <t>Pazarlama</t>
        </is>
      </c>
      <c r="D98" s="23" t="n">
        <v>167000</v>
      </c>
    </row>
    <row r="99">
      <c r="A99" s="24" t="n">
        <v>45931</v>
      </c>
      <c r="B99" s="25" t="inlineStr">
        <is>
          <t>Çıkış</t>
        </is>
      </c>
      <c r="C99" s="25" t="inlineStr">
        <is>
          <t>Operasyon</t>
        </is>
      </c>
      <c r="D99" s="23" t="n">
        <v>134000</v>
      </c>
    </row>
    <row r="100">
      <c r="A100" s="24" t="n">
        <v>45931</v>
      </c>
      <c r="B100" s="25" t="inlineStr">
        <is>
          <t>Çıkış</t>
        </is>
      </c>
      <c r="C100" s="25" t="inlineStr">
        <is>
          <t>Vergi</t>
        </is>
      </c>
      <c r="D100" s="23" t="n">
        <v>92000</v>
      </c>
    </row>
    <row r="101">
      <c r="A101" s="24" t="n">
        <v>45931</v>
      </c>
      <c r="B101" s="25" t="inlineStr">
        <is>
          <t>Çıkış</t>
        </is>
      </c>
      <c r="C101" s="25" t="inlineStr">
        <is>
          <t>Diğer Gider</t>
        </is>
      </c>
      <c r="D101" s="23" t="n">
        <v>118000</v>
      </c>
    </row>
    <row r="102">
      <c r="A102" s="24" t="n">
        <v>45962</v>
      </c>
      <c r="B102" s="25" t="inlineStr">
        <is>
          <t>Giriş</t>
        </is>
      </c>
      <c r="C102" s="25" t="inlineStr">
        <is>
          <t>Satış</t>
        </is>
      </c>
      <c r="D102" s="23" t="n">
        <v>217000</v>
      </c>
    </row>
    <row r="103">
      <c r="A103" s="24" t="n">
        <v>45962</v>
      </c>
      <c r="B103" s="25" t="inlineStr">
        <is>
          <t>Giriş</t>
        </is>
      </c>
      <c r="C103" s="25" t="inlineStr">
        <is>
          <t>Hizmet</t>
        </is>
      </c>
      <c r="D103" s="23" t="n">
        <v>51000</v>
      </c>
    </row>
    <row r="104">
      <c r="A104" s="24" t="n">
        <v>45962</v>
      </c>
      <c r="B104" s="25" t="inlineStr">
        <is>
          <t>Giriş</t>
        </is>
      </c>
      <c r="C104" s="25" t="inlineStr">
        <is>
          <t>Yatırım</t>
        </is>
      </c>
      <c r="D104" s="23" t="n">
        <v>276000</v>
      </c>
    </row>
    <row r="105">
      <c r="A105" s="24" t="n">
        <v>45962</v>
      </c>
      <c r="B105" s="25" t="inlineStr">
        <is>
          <t>Giriş</t>
        </is>
      </c>
      <c r="C105" s="25" t="inlineStr">
        <is>
          <t>Diğer Gelir</t>
        </is>
      </c>
      <c r="D105" s="23" t="n">
        <v>221000</v>
      </c>
    </row>
    <row r="106">
      <c r="A106" s="24" t="n">
        <v>45962</v>
      </c>
      <c r="B106" s="25" t="inlineStr">
        <is>
          <t>Çıkış</t>
        </is>
      </c>
      <c r="C106" s="25" t="inlineStr">
        <is>
          <t>Personel</t>
        </is>
      </c>
      <c r="D106" s="23" t="n">
        <v>63000</v>
      </c>
    </row>
    <row r="107">
      <c r="A107" s="24" t="n">
        <v>45962</v>
      </c>
      <c r="B107" s="25" t="inlineStr">
        <is>
          <t>Çıkış</t>
        </is>
      </c>
      <c r="C107" s="25" t="inlineStr">
        <is>
          <t>Tedarik</t>
        </is>
      </c>
      <c r="D107" s="23" t="n">
        <v>176000</v>
      </c>
    </row>
    <row r="108">
      <c r="A108" s="24" t="n">
        <v>45962</v>
      </c>
      <c r="B108" s="25" t="inlineStr">
        <is>
          <t>Çıkış</t>
        </is>
      </c>
      <c r="C108" s="25" t="inlineStr">
        <is>
          <t>Pazarlama</t>
        </is>
      </c>
      <c r="D108" s="23" t="n">
        <v>49000</v>
      </c>
    </row>
    <row r="109">
      <c r="A109" s="24" t="n">
        <v>45962</v>
      </c>
      <c r="B109" s="25" t="inlineStr">
        <is>
          <t>Çıkış</t>
        </is>
      </c>
      <c r="C109" s="25" t="inlineStr">
        <is>
          <t>Operasyon</t>
        </is>
      </c>
      <c r="D109" s="23" t="n">
        <v>146000</v>
      </c>
    </row>
    <row r="110">
      <c r="A110" s="24" t="n">
        <v>45962</v>
      </c>
      <c r="B110" s="25" t="inlineStr">
        <is>
          <t>Çıkış</t>
        </is>
      </c>
      <c r="C110" s="25" t="inlineStr">
        <is>
          <t>Vergi</t>
        </is>
      </c>
      <c r="D110" s="23" t="n">
        <v>35000</v>
      </c>
    </row>
    <row r="111">
      <c r="A111" s="24" t="n">
        <v>45962</v>
      </c>
      <c r="B111" s="25" t="inlineStr">
        <is>
          <t>Çıkış</t>
        </is>
      </c>
      <c r="C111" s="25" t="inlineStr">
        <is>
          <t>Diğer Gider</t>
        </is>
      </c>
      <c r="D111" s="23" t="n">
        <v>75000</v>
      </c>
    </row>
    <row r="112">
      <c r="A112" s="24" t="n">
        <v>45992</v>
      </c>
      <c r="B112" s="25" t="inlineStr">
        <is>
          <t>Giriş</t>
        </is>
      </c>
      <c r="C112" s="25" t="inlineStr">
        <is>
          <t>Satış</t>
        </is>
      </c>
      <c r="D112" s="23" t="n">
        <v>187000</v>
      </c>
    </row>
    <row r="113">
      <c r="A113" s="24" t="n">
        <v>45992</v>
      </c>
      <c r="B113" s="25" t="inlineStr">
        <is>
          <t>Giriş</t>
        </is>
      </c>
      <c r="C113" s="25" t="inlineStr">
        <is>
          <t>Hizmet</t>
        </is>
      </c>
      <c r="D113" s="23" t="n">
        <v>106000</v>
      </c>
    </row>
    <row r="114">
      <c r="A114" s="24" t="n">
        <v>45992</v>
      </c>
      <c r="B114" s="25" t="inlineStr">
        <is>
          <t>Giriş</t>
        </is>
      </c>
      <c r="C114" s="25" t="inlineStr">
        <is>
          <t>Yatırım</t>
        </is>
      </c>
      <c r="D114" s="23" t="n">
        <v>166000</v>
      </c>
    </row>
    <row r="115">
      <c r="A115" s="24" t="n">
        <v>45992</v>
      </c>
      <c r="B115" s="25" t="inlineStr">
        <is>
          <t>Giriş</t>
        </is>
      </c>
      <c r="C115" s="25" t="inlineStr">
        <is>
          <t>Diğer Gelir</t>
        </is>
      </c>
      <c r="D115" s="23" t="n">
        <v>243000</v>
      </c>
    </row>
    <row r="116">
      <c r="A116" s="24" t="n">
        <v>45992</v>
      </c>
      <c r="B116" s="25" t="inlineStr">
        <is>
          <t>Çıkış</t>
        </is>
      </c>
      <c r="C116" s="25" t="inlineStr">
        <is>
          <t>Personel</t>
        </is>
      </c>
      <c r="D116" s="23" t="n">
        <v>120000</v>
      </c>
    </row>
    <row r="117">
      <c r="A117" s="24" t="n">
        <v>45992</v>
      </c>
      <c r="B117" s="25" t="inlineStr">
        <is>
          <t>Çıkış</t>
        </is>
      </c>
      <c r="C117" s="25" t="inlineStr">
        <is>
          <t>Tedarik</t>
        </is>
      </c>
      <c r="D117" s="23" t="n">
        <v>147000</v>
      </c>
    </row>
    <row r="118">
      <c r="A118" s="24" t="n">
        <v>45992</v>
      </c>
      <c r="B118" s="25" t="inlineStr">
        <is>
          <t>Çıkış</t>
        </is>
      </c>
      <c r="C118" s="25" t="inlineStr">
        <is>
          <t>Pazarlama</t>
        </is>
      </c>
      <c r="D118" s="23" t="n">
        <v>40000</v>
      </c>
    </row>
    <row r="119">
      <c r="A119" s="24" t="n">
        <v>45992</v>
      </c>
      <c r="B119" s="25" t="inlineStr">
        <is>
          <t>Çıkış</t>
        </is>
      </c>
      <c r="C119" s="25" t="inlineStr">
        <is>
          <t>Operasyon</t>
        </is>
      </c>
      <c r="D119" s="23" t="n">
        <v>62000</v>
      </c>
    </row>
    <row r="120">
      <c r="A120" s="24" t="n">
        <v>45992</v>
      </c>
      <c r="B120" s="25" t="inlineStr">
        <is>
          <t>Çıkış</t>
        </is>
      </c>
      <c r="C120" s="25" t="inlineStr">
        <is>
          <t>Vergi</t>
        </is>
      </c>
      <c r="D120" s="23" t="n">
        <v>134000</v>
      </c>
    </row>
    <row r="121">
      <c r="A121" s="24" t="n">
        <v>45992</v>
      </c>
      <c r="B121" s="25" t="inlineStr">
        <is>
          <t>Çıkış</t>
        </is>
      </c>
      <c r="C121" s="25" t="inlineStr">
        <is>
          <t>Diğer Gider</t>
        </is>
      </c>
      <c r="D121" s="23" t="n">
        <v>122000</v>
      </c>
    </row>
  </sheetData>
  <autoFilter ref="A1:D121"/>
  <pageMargins left="0.75" right="0.75" top="1" bottom="1" header="0.5" footer="0.5"/>
  <legacyDrawing xmlns:r="http://schemas.openxmlformats.org/officeDocument/2006/relationships"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N26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3" customWidth="1" min="2" max="2"/>
    <col width="14" customWidth="1" min="3" max="3"/>
    <col width="14" customWidth="1" min="4" max="4"/>
    <col width="13" customWidth="1" min="5" max="5"/>
    <col width="15" customWidth="1" min="6" max="6"/>
    <col width="2" customWidth="1" min="7" max="7"/>
    <col width="18" customWidth="1" min="8" max="8"/>
    <col width="14" customWidth="1" min="9" max="9"/>
    <col width="10" customWidth="1" min="10" max="10"/>
    <col width="2" customWidth="1" min="11" max="11"/>
    <col width="18" customWidth="1" min="12" max="12"/>
    <col width="14" customWidth="1" min="13" max="13"/>
    <col width="10" customWidth="1" min="14" max="14"/>
  </cols>
  <sheetData>
    <row r="1">
      <c r="A1" s="21" t="inlineStr">
        <is>
          <t>AY</t>
        </is>
      </c>
      <c r="B1" s="21" t="inlineStr">
        <is>
          <t>AY BAŞI</t>
        </is>
      </c>
      <c r="C1" s="21" t="inlineStr">
        <is>
          <t>GIRIŞ</t>
        </is>
      </c>
      <c r="D1" s="21" t="inlineStr">
        <is>
          <t>ÇIKIŞ</t>
        </is>
      </c>
      <c r="E1" s="21" t="inlineStr">
        <is>
          <t>NET</t>
        </is>
      </c>
      <c r="F1" s="21" t="inlineStr">
        <is>
          <t>KÜMÜLATIF</t>
        </is>
      </c>
      <c r="H1" s="21" t="inlineStr">
        <is>
          <t>GIRIŞ KATEGORISI</t>
        </is>
      </c>
      <c r="I1" s="21" t="inlineStr">
        <is>
          <t>TUTAR</t>
        </is>
      </c>
      <c r="J1" s="21" t="inlineStr">
        <is>
          <t>PAY %</t>
        </is>
      </c>
      <c r="L1" s="21" t="inlineStr">
        <is>
          <t>ÇIKIŞ KATEGORISI</t>
        </is>
      </c>
      <c r="M1" s="21" t="inlineStr">
        <is>
          <t>TUTAR</t>
        </is>
      </c>
      <c r="N1" s="21" t="inlineStr">
        <is>
          <t>PAY %</t>
        </is>
      </c>
    </row>
    <row r="2">
      <c r="A2" s="26" t="inlineStr">
        <is>
          <t>Oca</t>
        </is>
      </c>
      <c r="B2" s="27" t="n">
        <v>45658</v>
      </c>
      <c r="C2" s="28">
        <f>SUMIFS('Veri'!$D$2:$D$5000,'Veri'!$A$2:$A$5000,$B2,'Veri'!$B$2:$B$5000,"Giriş")</f>
        <v/>
      </c>
      <c r="D2" s="28">
        <f>SUMIFS('Veri'!$D$2:$D$5000,'Veri'!$A$2:$A$5000,$B2,'Veri'!$B$2:$B$5000,"Çıkış")</f>
        <v/>
      </c>
      <c r="E2" s="28">
        <f>C2-D2</f>
        <v/>
      </c>
      <c r="F2" s="28">
        <f>'Veri'!$G$1+E2</f>
        <v/>
      </c>
      <c r="H2" s="25" t="inlineStr">
        <is>
          <t>Satış</t>
        </is>
      </c>
      <c r="I2" s="28">
        <f>SUMIFS('Veri'!$D$2:$D$5000,'Veri'!$C$2:$C$5000,$H2,'Veri'!$B$2:$B$5000,"Giriş")</f>
        <v/>
      </c>
      <c r="J2" s="29">
        <f>IFERROR($I2/SUM($I$2:$I$5),0)</f>
        <v/>
      </c>
      <c r="L2" s="25" t="inlineStr">
        <is>
          <t>Personel</t>
        </is>
      </c>
      <c r="M2" s="28">
        <f>SUMIFS('Veri'!$D$2:$D$5000,'Veri'!$C$2:$C$5000,$L2,'Veri'!$B$2:$B$5000,"Çıkış")</f>
        <v/>
      </c>
      <c r="N2" s="29">
        <f>IFERROR($M2/SUM($M$2:$M$7),0)</f>
        <v/>
      </c>
    </row>
    <row r="3">
      <c r="A3" s="26" t="inlineStr">
        <is>
          <t>Şub</t>
        </is>
      </c>
      <c r="B3" s="27" t="n">
        <v>45689</v>
      </c>
      <c r="C3" s="28">
        <f>SUMIFS('Veri'!$D$2:$D$5000,'Veri'!$A$2:$A$5000,$B3,'Veri'!$B$2:$B$5000,"Giriş")</f>
        <v/>
      </c>
      <c r="D3" s="28">
        <f>SUMIFS('Veri'!$D$2:$D$5000,'Veri'!$A$2:$A$5000,$B3,'Veri'!$B$2:$B$5000,"Çıkış")</f>
        <v/>
      </c>
      <c r="E3" s="28">
        <f>C3-D3</f>
        <v/>
      </c>
      <c r="F3" s="28">
        <f>F2+E3</f>
        <v/>
      </c>
      <c r="H3" s="25" t="inlineStr">
        <is>
          <t>Hizmet</t>
        </is>
      </c>
      <c r="I3" s="28">
        <f>SUMIFS('Veri'!$D$2:$D$5000,'Veri'!$C$2:$C$5000,$H3,'Veri'!$B$2:$B$5000,"Giriş")</f>
        <v/>
      </c>
      <c r="J3" s="29">
        <f>IFERROR($I3/SUM($I$2:$I$5),0)</f>
        <v/>
      </c>
      <c r="L3" s="25" t="inlineStr">
        <is>
          <t>Tedarik</t>
        </is>
      </c>
      <c r="M3" s="28">
        <f>SUMIFS('Veri'!$D$2:$D$5000,'Veri'!$C$2:$C$5000,$L3,'Veri'!$B$2:$B$5000,"Çıkış")</f>
        <v/>
      </c>
      <c r="N3" s="29">
        <f>IFERROR($M3/SUM($M$2:$M$7),0)</f>
        <v/>
      </c>
    </row>
    <row r="4">
      <c r="A4" s="26" t="inlineStr">
        <is>
          <t>Mar</t>
        </is>
      </c>
      <c r="B4" s="27" t="n">
        <v>45717</v>
      </c>
      <c r="C4" s="28">
        <f>SUMIFS('Veri'!$D$2:$D$5000,'Veri'!$A$2:$A$5000,$B4,'Veri'!$B$2:$B$5000,"Giriş")</f>
        <v/>
      </c>
      <c r="D4" s="28">
        <f>SUMIFS('Veri'!$D$2:$D$5000,'Veri'!$A$2:$A$5000,$B4,'Veri'!$B$2:$B$5000,"Çıkış")</f>
        <v/>
      </c>
      <c r="E4" s="28">
        <f>C4-D4</f>
        <v/>
      </c>
      <c r="F4" s="28">
        <f>F3+E4</f>
        <v/>
      </c>
      <c r="H4" s="25" t="inlineStr">
        <is>
          <t>Yatırım</t>
        </is>
      </c>
      <c r="I4" s="28">
        <f>SUMIFS('Veri'!$D$2:$D$5000,'Veri'!$C$2:$C$5000,$H4,'Veri'!$B$2:$B$5000,"Giriş")</f>
        <v/>
      </c>
      <c r="J4" s="29">
        <f>IFERROR($I4/SUM($I$2:$I$5),0)</f>
        <v/>
      </c>
      <c r="L4" s="25" t="inlineStr">
        <is>
          <t>Pazarlama</t>
        </is>
      </c>
      <c r="M4" s="28">
        <f>SUMIFS('Veri'!$D$2:$D$5000,'Veri'!$C$2:$C$5000,$L4,'Veri'!$B$2:$B$5000,"Çıkış")</f>
        <v/>
      </c>
      <c r="N4" s="29">
        <f>IFERROR($M4/SUM($M$2:$M$7),0)</f>
        <v/>
      </c>
    </row>
    <row r="5">
      <c r="A5" s="26" t="inlineStr">
        <is>
          <t>Nis</t>
        </is>
      </c>
      <c r="B5" s="27" t="n">
        <v>45748</v>
      </c>
      <c r="C5" s="28">
        <f>SUMIFS('Veri'!$D$2:$D$5000,'Veri'!$A$2:$A$5000,$B5,'Veri'!$B$2:$B$5000,"Giriş")</f>
        <v/>
      </c>
      <c r="D5" s="28">
        <f>SUMIFS('Veri'!$D$2:$D$5000,'Veri'!$A$2:$A$5000,$B5,'Veri'!$B$2:$B$5000,"Çıkış")</f>
        <v/>
      </c>
      <c r="E5" s="28">
        <f>C5-D5</f>
        <v/>
      </c>
      <c r="F5" s="28">
        <f>F4+E5</f>
        <v/>
      </c>
      <c r="H5" s="25" t="inlineStr">
        <is>
          <t>Diğer Gelir</t>
        </is>
      </c>
      <c r="I5" s="28">
        <f>SUMIFS('Veri'!$D$2:$D$5000,'Veri'!$C$2:$C$5000,$H5,'Veri'!$B$2:$B$5000,"Giriş")</f>
        <v/>
      </c>
      <c r="J5" s="29">
        <f>IFERROR($I5/SUM($I$2:$I$5),0)</f>
        <v/>
      </c>
      <c r="L5" s="25" t="inlineStr">
        <is>
          <t>Operasyon</t>
        </is>
      </c>
      <c r="M5" s="28">
        <f>SUMIFS('Veri'!$D$2:$D$5000,'Veri'!$C$2:$C$5000,$L5,'Veri'!$B$2:$B$5000,"Çıkış")</f>
        <v/>
      </c>
      <c r="N5" s="29">
        <f>IFERROR($M5/SUM($M$2:$M$7),0)</f>
        <v/>
      </c>
    </row>
    <row r="6">
      <c r="A6" s="26" t="inlineStr">
        <is>
          <t>May</t>
        </is>
      </c>
      <c r="B6" s="27" t="n">
        <v>45778</v>
      </c>
      <c r="C6" s="28">
        <f>SUMIFS('Veri'!$D$2:$D$5000,'Veri'!$A$2:$A$5000,$B6,'Veri'!$B$2:$B$5000,"Giriş")</f>
        <v/>
      </c>
      <c r="D6" s="28">
        <f>SUMIFS('Veri'!$D$2:$D$5000,'Veri'!$A$2:$A$5000,$B6,'Veri'!$B$2:$B$5000,"Çıkış")</f>
        <v/>
      </c>
      <c r="E6" s="28">
        <f>C6-D6</f>
        <v/>
      </c>
      <c r="F6" s="28">
        <f>F5+E6</f>
        <v/>
      </c>
      <c r="L6" s="25" t="inlineStr">
        <is>
          <t>Vergi</t>
        </is>
      </c>
      <c r="M6" s="28">
        <f>SUMIFS('Veri'!$D$2:$D$5000,'Veri'!$C$2:$C$5000,$L6,'Veri'!$B$2:$B$5000,"Çıkış")</f>
        <v/>
      </c>
      <c r="N6" s="29">
        <f>IFERROR($M6/SUM($M$2:$M$7),0)</f>
        <v/>
      </c>
    </row>
    <row r="7">
      <c r="A7" s="26" t="inlineStr">
        <is>
          <t>Haz</t>
        </is>
      </c>
      <c r="B7" s="27" t="n">
        <v>45809</v>
      </c>
      <c r="C7" s="28">
        <f>SUMIFS('Veri'!$D$2:$D$5000,'Veri'!$A$2:$A$5000,$B7,'Veri'!$B$2:$B$5000,"Giriş")</f>
        <v/>
      </c>
      <c r="D7" s="28">
        <f>SUMIFS('Veri'!$D$2:$D$5000,'Veri'!$A$2:$A$5000,$B7,'Veri'!$B$2:$B$5000,"Çıkış")</f>
        <v/>
      </c>
      <c r="E7" s="28">
        <f>C7-D7</f>
        <v/>
      </c>
      <c r="F7" s="28">
        <f>F6+E7</f>
        <v/>
      </c>
      <c r="L7" s="25" t="inlineStr">
        <is>
          <t>Diğer Gider</t>
        </is>
      </c>
      <c r="M7" s="28">
        <f>SUMIFS('Veri'!$D$2:$D$5000,'Veri'!$C$2:$C$5000,$L7,'Veri'!$B$2:$B$5000,"Çıkış")</f>
        <v/>
      </c>
      <c r="N7" s="29">
        <f>IFERROR($M7/SUM($M$2:$M$7),0)</f>
        <v/>
      </c>
    </row>
    <row r="8">
      <c r="A8" s="26" t="inlineStr">
        <is>
          <t>Tem</t>
        </is>
      </c>
      <c r="B8" s="27" t="n">
        <v>45839</v>
      </c>
      <c r="C8" s="28">
        <f>SUMIFS('Veri'!$D$2:$D$5000,'Veri'!$A$2:$A$5000,$B8,'Veri'!$B$2:$B$5000,"Giriş")</f>
        <v/>
      </c>
      <c r="D8" s="28">
        <f>SUMIFS('Veri'!$D$2:$D$5000,'Veri'!$A$2:$A$5000,$B8,'Veri'!$B$2:$B$5000,"Çıkış")</f>
        <v/>
      </c>
      <c r="E8" s="28">
        <f>C8-D8</f>
        <v/>
      </c>
      <c r="F8" s="28">
        <f>F7+E8</f>
        <v/>
      </c>
    </row>
    <row r="9">
      <c r="A9" s="26" t="inlineStr">
        <is>
          <t>Ağu</t>
        </is>
      </c>
      <c r="B9" s="27" t="n">
        <v>45870</v>
      </c>
      <c r="C9" s="28">
        <f>SUMIFS('Veri'!$D$2:$D$5000,'Veri'!$A$2:$A$5000,$B9,'Veri'!$B$2:$B$5000,"Giriş")</f>
        <v/>
      </c>
      <c r="D9" s="28">
        <f>SUMIFS('Veri'!$D$2:$D$5000,'Veri'!$A$2:$A$5000,$B9,'Veri'!$B$2:$B$5000,"Çıkış")</f>
        <v/>
      </c>
      <c r="E9" s="28">
        <f>C9-D9</f>
        <v/>
      </c>
      <c r="F9" s="28">
        <f>F8+E9</f>
        <v/>
      </c>
    </row>
    <row r="10">
      <c r="A10" s="26" t="inlineStr">
        <is>
          <t>Eyl</t>
        </is>
      </c>
      <c r="B10" s="27" t="n">
        <v>45901</v>
      </c>
      <c r="C10" s="28">
        <f>SUMIFS('Veri'!$D$2:$D$5000,'Veri'!$A$2:$A$5000,$B10,'Veri'!$B$2:$B$5000,"Giriş")</f>
        <v/>
      </c>
      <c r="D10" s="28">
        <f>SUMIFS('Veri'!$D$2:$D$5000,'Veri'!$A$2:$A$5000,$B10,'Veri'!$B$2:$B$5000,"Çıkış")</f>
        <v/>
      </c>
      <c r="E10" s="28">
        <f>C10-D10</f>
        <v/>
      </c>
      <c r="F10" s="28">
        <f>F9+E10</f>
        <v/>
      </c>
    </row>
    <row r="11">
      <c r="A11" s="26" t="inlineStr">
        <is>
          <t>Eki</t>
        </is>
      </c>
      <c r="B11" s="27" t="n">
        <v>45931</v>
      </c>
      <c r="C11" s="28">
        <f>SUMIFS('Veri'!$D$2:$D$5000,'Veri'!$A$2:$A$5000,$B11,'Veri'!$B$2:$B$5000,"Giriş")</f>
        <v/>
      </c>
      <c r="D11" s="28">
        <f>SUMIFS('Veri'!$D$2:$D$5000,'Veri'!$A$2:$A$5000,$B11,'Veri'!$B$2:$B$5000,"Çıkış")</f>
        <v/>
      </c>
      <c r="E11" s="28">
        <f>C11-D11</f>
        <v/>
      </c>
      <c r="F11" s="28">
        <f>F10+E11</f>
        <v/>
      </c>
    </row>
    <row r="12">
      <c r="A12" s="26" t="inlineStr">
        <is>
          <t>Kas</t>
        </is>
      </c>
      <c r="B12" s="27" t="n">
        <v>45962</v>
      </c>
      <c r="C12" s="28">
        <f>SUMIFS('Veri'!$D$2:$D$5000,'Veri'!$A$2:$A$5000,$B12,'Veri'!$B$2:$B$5000,"Giriş")</f>
        <v/>
      </c>
      <c r="D12" s="28">
        <f>SUMIFS('Veri'!$D$2:$D$5000,'Veri'!$A$2:$A$5000,$B12,'Veri'!$B$2:$B$5000,"Çıkış")</f>
        <v/>
      </c>
      <c r="E12" s="28">
        <f>C12-D12</f>
        <v/>
      </c>
      <c r="F12" s="28">
        <f>F11+E12</f>
        <v/>
      </c>
    </row>
    <row r="13">
      <c r="A13" s="26" t="inlineStr">
        <is>
          <t>Ara</t>
        </is>
      </c>
      <c r="B13" s="27" t="n">
        <v>45992</v>
      </c>
      <c r="C13" s="28">
        <f>SUMIFS('Veri'!$D$2:$D$5000,'Veri'!$A$2:$A$5000,$B13,'Veri'!$B$2:$B$5000,"Giriş")</f>
        <v/>
      </c>
      <c r="D13" s="28">
        <f>SUMIFS('Veri'!$D$2:$D$5000,'Veri'!$A$2:$A$5000,$B13,'Veri'!$B$2:$B$5000,"Çıkış")</f>
        <v/>
      </c>
      <c r="E13" s="28">
        <f>C13-D13</f>
        <v/>
      </c>
      <c r="F13" s="28">
        <f>F12+E13</f>
        <v/>
      </c>
    </row>
    <row r="16">
      <c r="A16" s="30" t="inlineStr">
        <is>
          <t>KPI Hesaplamaları</t>
        </is>
      </c>
      <c r="B16" s="31" t="n"/>
    </row>
    <row r="17">
      <c r="A17" s="32" t="inlineStr">
        <is>
          <t>Açılış Nakit</t>
        </is>
      </c>
      <c r="B17" s="33">
        <f>'Veri'!$G$1</f>
        <v/>
      </c>
    </row>
    <row r="18">
      <c r="A18" s="32" t="inlineStr">
        <is>
          <t>Toplam Giriş</t>
        </is>
      </c>
      <c r="B18" s="33">
        <f>SUM($C$2:$C$13)</f>
        <v/>
      </c>
    </row>
    <row r="19">
      <c r="A19" s="32" t="inlineStr">
        <is>
          <t>Toplam Çıkış</t>
        </is>
      </c>
      <c r="B19" s="33">
        <f>SUM($D$2:$D$13)</f>
        <v/>
      </c>
    </row>
    <row r="20">
      <c r="A20" s="32" t="inlineStr">
        <is>
          <t>Net Değişim</t>
        </is>
      </c>
      <c r="B20" s="33">
        <f>$B$18-$B$19</f>
        <v/>
      </c>
    </row>
    <row r="21">
      <c r="A21" s="32" t="inlineStr">
        <is>
          <t>Kapanış Nakit</t>
        </is>
      </c>
      <c r="B21" s="33">
        <f>$B$17+$B$20</f>
        <v/>
      </c>
    </row>
    <row r="22">
      <c r="A22" s="32" t="inlineStr">
        <is>
          <t>En İyi Ay (Net)</t>
        </is>
      </c>
      <c r="B22" s="34">
        <f>INDEX($A$2:$A$13,MATCH(MAX($E$2:$E$13),$E$2:$E$13,0))</f>
        <v/>
      </c>
    </row>
    <row r="23">
      <c r="A23" s="32" t="inlineStr">
        <is>
          <t>En Kötü Ay (Net)</t>
        </is>
      </c>
      <c r="B23" s="34">
        <f>INDEX($A$2:$A$13,MATCH(MIN($E$2:$E$13),$E$2:$E$13,0))</f>
        <v/>
      </c>
    </row>
    <row r="24">
      <c r="A24" s="32" t="inlineStr">
        <is>
          <t>Ort. Aylık Net</t>
        </is>
      </c>
      <c r="B24" s="33">
        <f>AVERAGE($E$2:$E$13)</f>
        <v/>
      </c>
    </row>
    <row r="25">
      <c r="A25" s="32" t="inlineStr">
        <is>
          <t>Yakım Hızı (mutlak)</t>
        </is>
      </c>
      <c r="B25" s="33">
        <f>IFERROR(ABS(MIN($E$2:$E$13,0)),0)</f>
        <v/>
      </c>
    </row>
    <row r="26">
      <c r="A26" s="32" t="inlineStr">
        <is>
          <t>Runway (ay)</t>
        </is>
      </c>
      <c r="B26" s="35">
        <f>IFERROR($B$17/-AVERAGEIF($E$2:$E$13,"&lt;0"),"-")</f>
        <v/>
      </c>
    </row>
  </sheetData>
  <conditionalFormatting sqref="C2:C13">
    <cfRule type="dataBar" priority="1">
      <dataBar>
        <cfvo type="min"/>
        <cfvo type="max"/>
        <color rgb="00059669"/>
      </dataBar>
    </cfRule>
  </conditionalFormatting>
  <conditionalFormatting sqref="D2:D13">
    <cfRule type="dataBar" priority="2">
      <dataBar>
        <cfvo type="min"/>
        <cfvo type="max"/>
        <color rgb="00DB2777"/>
      </dataBar>
    </cfRule>
  </conditionalFormatting>
  <conditionalFormatting sqref="F2:F13">
    <cfRule type="colorScale" priority="3">
      <colorScale>
        <cfvo type="min"/>
        <cfvo type="percentile" val="50"/>
        <cfvo type="max"/>
        <color rgb="00F8696B"/>
        <color rgb="00FFEB84"/>
        <color rgb="0063BE7B"/>
      </colorScale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2026-06-02T15:44:49Z</dcterms:created>
  <dcterms:modified xmlns:dcterms="http://purl.org/dc/terms/" xmlns:xsi="http://www.w3.org/2001/XMLSchema-instance" xsi:type="dcterms:W3CDTF">2026-06-02T15:44:49Z</dcterms:modified>
</cp:coreProperties>
</file>