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'Daten'!$A$1:$D$121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mmm yyyy"/>
    <numFmt numFmtId="166" formatCode="#,##0&quot; €&quot;;(#,##0)&quot; €&quot;"/>
    <numFmt numFmtId="167" formatCode="0.0%"/>
    <numFmt numFmtId="168" formatCode="#,##0.0;(#,##0.0)"/>
  </numFmts>
  <fonts count="14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71717A"/>
      <sz val="10"/>
    </font>
    <font>
      <name val="Aptos"/>
      <b val="1"/>
      <color rgb="0018181B"/>
      <sz val="10"/>
    </font>
    <font>
      <name val="Aptos"/>
      <color rgb="00A1A1AA"/>
      <sz val="10"/>
    </font>
    <font>
      <name val="Aptos"/>
      <b val="1"/>
      <color rgb="00FFFFFF"/>
      <sz val="10"/>
    </font>
    <font>
      <name val="Aptos"/>
      <color rgb="0071717A"/>
      <sz val="10"/>
    </font>
    <font>
      <name val="Aptos Display"/>
      <b val="1"/>
      <color rgb="0018181B"/>
      <sz val="24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11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71717A"/>
      </patternFill>
    </fill>
    <fill>
      <patternFill patternType="solid">
        <fgColor rgb="0018181B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DB2777"/>
      </patternFill>
    </fill>
    <fill>
      <patternFill patternType="solid">
        <fgColor rgb="00D97706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  <border>
      <left/>
      <right/>
      <top/>
      <bottom style="thin">
        <color rgb="00D4D4D8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5" borderId="0" pivotButton="0" quotePrefix="0" xfId="0"/>
    <xf numFmtId="0" fontId="9" fillId="5" borderId="0" applyAlignment="1" pivotButton="0" quotePrefix="0" xfId="0">
      <alignment horizontal="left" vertical="center"/>
    </xf>
    <xf numFmtId="0" fontId="6" fillId="5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6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7" borderId="2" pivotButton="0" quotePrefix="0" xfId="0"/>
    <xf numFmtId="0" fontId="0" fillId="8" borderId="2" pivotButton="0" quotePrefix="0" xfId="0"/>
    <xf numFmtId="0" fontId="0" fillId="9" borderId="2" pivotButton="0" quotePrefix="0" xfId="0"/>
    <xf numFmtId="0" fontId="0" fillId="10" borderId="2" pivotButton="0" quotePrefix="0" xfId="0"/>
    <xf numFmtId="0" fontId="4" fillId="5" borderId="5" applyAlignment="1" pivotButton="0" quotePrefix="0" xfId="0">
      <alignment horizontal="left" vertical="center" indent="1"/>
    </xf>
    <xf numFmtId="0" fontId="0" fillId="0" borderId="6" pivotButton="0" quotePrefix="0" xfId="0"/>
    <xf numFmtId="0" fontId="0" fillId="0" borderId="7" pivotButton="0" quotePrefix="0" xfId="0"/>
    <xf numFmtId="166" fontId="10" fillId="5" borderId="5" applyAlignment="1" pivotButton="0" quotePrefix="0" xfId="0">
      <alignment horizontal="left" vertical="center" indent="1"/>
    </xf>
    <xf numFmtId="0" fontId="11" fillId="5" borderId="8" applyAlignment="1" pivotButton="0" quotePrefix="0" xfId="0">
      <alignment horizontal="left" vertical="top" indent="1"/>
    </xf>
    <xf numFmtId="0" fontId="0" fillId="0" borderId="9" pivotButton="0" quotePrefix="0" xfId="0"/>
    <xf numFmtId="0" fontId="12" fillId="5" borderId="10" applyAlignment="1" pivotButton="0" quotePrefix="0" xfId="0">
      <alignment horizontal="left" vertical="bottom"/>
    </xf>
    <xf numFmtId="0" fontId="0" fillId="0" borderId="10" pivotButton="0" quotePrefix="0" xfId="0"/>
    <xf numFmtId="0" fontId="13" fillId="5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left" vertical="center" indent="1"/>
    </xf>
    <xf numFmtId="166" fontId="3" fillId="0" borderId="0" pivotButton="0" quotePrefix="0" xfId="0"/>
    <xf numFmtId="165" fontId="2" fillId="0" borderId="0" pivotButton="0" quotePrefix="0" xfId="0"/>
    <xf numFmtId="0" fontId="2" fillId="0" borderId="0" pivotButton="0" quotePrefix="0" xfId="0"/>
    <xf numFmtId="0" fontId="5" fillId="0" borderId="0" pivotButton="0" quotePrefix="0" xfId="0"/>
    <xf numFmtId="165" fontId="6" fillId="0" borderId="0" pivotButton="0" quotePrefix="0" xfId="0"/>
    <xf numFmtId="166" fontId="2" fillId="0" borderId="0" pivotButton="0" quotePrefix="0" xfId="0"/>
    <xf numFmtId="167" fontId="2" fillId="0" borderId="0" pivotButton="0" quotePrefix="0" xfId="0"/>
    <xf numFmtId="0" fontId="7" fillId="4" borderId="0" pivotButton="0" quotePrefix="0" xfId="0"/>
    <xf numFmtId="0" fontId="0" fillId="4" borderId="0" pivotButton="0" quotePrefix="0" xfId="0"/>
    <xf numFmtId="0" fontId="8" fillId="0" borderId="0" pivotButton="0" quotePrefix="0" xfId="0"/>
    <xf numFmtId="166" fontId="5" fillId="0" borderId="0" pivotButton="0" quotePrefix="0" xfId="0"/>
    <xf numFmtId="49" fontId="5" fillId="0" borderId="0" pivotButton="0" quotePrefix="0" xfId="0"/>
    <xf numFmtId="168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Monatlicher Cashflow (Ein/Aus)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'Berechnung'!C1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'Berechnung'!$A$2:$A$13</f>
            </strRef>
          </cat>
          <val>
            <numRef>
              <f>'Berechnung'!$C$2:$C$13</f>
            </numRef>
          </val>
        </ser>
        <ser>
          <idx val="1"/>
          <order val="1"/>
          <tx>
            <strRef>
              <f>'Berechnung'!D1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'Berechnung'!$A$2:$A$13</f>
            </strRef>
          </cat>
          <val>
            <numRef>
              <f>'Berechnung'!$D$2:$D$13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legend>
      <legendPos val="b"/>
      <overlay val="0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Kumulierter Kassenstand</a:t>
            </a:r>
          </a:p>
        </rich>
      </tx>
    </title>
    <plotArea>
      <lineChart>
        <grouping val="standard"/>
        <ser>
          <idx val="0"/>
          <order val="0"/>
          <tx>
            <strRef>
              <f>'Berechnung'!F1</f>
            </strRef>
          </tx>
          <spPr>
            <a:ln xmlns:a="http://schemas.openxmlformats.org/drawingml/2006/main" w="22000">
              <a:solidFill>
                <a:srgbClr val="4F46E5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4F46E5"/>
              </a:solidFill>
              <a:ln xmlns:a="http://schemas.openxmlformats.org/drawingml/2006/main">
                <a:solidFill>
                  <a:srgbClr val="4F46E5"/>
                </a:solidFill>
                <a:prstDash val="solid"/>
              </a:ln>
            </spPr>
          </marker>
          <cat>
            <strRef>
              <f>'Berechnung'!$A$2:$A$13</f>
            </strRef>
          </cat>
          <val>
            <numRef>
              <f>'Berechnung'!$F$2:$F$13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Einnahmen-Kategorien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'Berechnung'!I1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'Berechnung'!$H$2:$H$5</f>
            </strRef>
          </cat>
          <val>
            <numRef>
              <f>'Berechnung'!$I$2:$I$5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Ausgaben-Kategorien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'Berechnung'!M1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71717A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7C3AED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18181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'Berechnung'!$L$2:$L$7</f>
            </strRef>
          </cat>
          <val>
            <numRef>
              <f>'Berechnung'!$M$2:$M$7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D1" authorId="0" shapeId="0">
      <text>
        <t>EINGABE: Typ (Einnahme/Ausgabe) und Betrag bearbeiten.</t>
      </text>
    </comment>
    <comment ref="G1" authorId="0" shapeId="0">
      <text>
        <t>Anfangsbestand (€)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Cashflow Dashboard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Monatlicher Cashflow · €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ANFANGSBESTAND</t>
        </is>
      </c>
      <c r="C10" s="13" t="n"/>
      <c r="D10" s="14" t="n"/>
      <c r="E10" s="12" t="inlineStr">
        <is>
          <t>EINGANG GESAMT</t>
        </is>
      </c>
      <c r="F10" s="13" t="n"/>
      <c r="G10" s="14" t="n"/>
      <c r="H10" s="12" t="inlineStr">
        <is>
          <t>AUSGANG GESAMT</t>
        </is>
      </c>
      <c r="I10" s="13" t="n"/>
      <c r="J10" s="14" t="n"/>
      <c r="K10" s="12" t="inlineStr">
        <is>
          <t>NETTOVERÄNDERUNG</t>
        </is>
      </c>
      <c r="L10" s="13" t="n"/>
      <c r="M10" s="14" t="n"/>
      <c r="N10" s="12" t="inlineStr">
        <is>
          <t>ENDBESTAND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Berechnung!$B$17</f>
        <v/>
      </c>
      <c r="C11" s="13" t="n"/>
      <c r="D11" s="14" t="n"/>
      <c r="E11" s="15">
        <f>Berechnung!$B$18</f>
        <v/>
      </c>
      <c r="F11" s="13" t="n"/>
      <c r="G11" s="14" t="n"/>
      <c r="H11" s="15">
        <f>Berechnung!$B$19</f>
        <v/>
      </c>
      <c r="I11" s="13" t="n"/>
      <c r="J11" s="14" t="n"/>
      <c r="K11" s="15">
        <f>Berechnung!$B$20</f>
        <v/>
      </c>
      <c r="L11" s="13" t="n"/>
      <c r="M11" s="14" t="n"/>
      <c r="N11" s="15">
        <f>Berechnung!$B$21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6" t="inlineStr">
        <is>
          <t>01. Jan 2025</t>
        </is>
      </c>
      <c r="C12" s="4" t="n"/>
      <c r="D12" s="17" t="n"/>
      <c r="E12" s="16" t="inlineStr">
        <is>
          <t>12 Monate</t>
        </is>
      </c>
      <c r="F12" s="4" t="n"/>
      <c r="G12" s="17" t="n"/>
      <c r="H12" s="16" t="inlineStr">
        <is>
          <t>12 Monate</t>
        </is>
      </c>
      <c r="I12" s="4" t="n"/>
      <c r="J12" s="17" t="n"/>
      <c r="K12" s="16" t="inlineStr">
        <is>
          <t>Eingang − Ausgang</t>
        </is>
      </c>
      <c r="L12" s="4" t="n"/>
      <c r="M12" s="17" t="n"/>
      <c r="N12" s="16" t="inlineStr">
        <is>
          <t>Anfang + Netto</t>
        </is>
      </c>
      <c r="O12" s="4" t="n"/>
      <c r="P12" s="17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18" t="inlineStr">
        <is>
          <t>MONATLICHER CASHFLOW</t>
        </is>
      </c>
      <c r="C14" s="19" t="n"/>
      <c r="D14" s="19" t="n"/>
      <c r="E14" s="19" t="n"/>
      <c r="F14" s="19" t="n"/>
      <c r="G14" s="19" t="n"/>
      <c r="H14" s="19" t="n"/>
      <c r="I14" s="19" t="n"/>
      <c r="J14" s="19" t="n"/>
      <c r="K14" s="19" t="n"/>
      <c r="L14" s="19" t="n"/>
      <c r="M14" s="19" t="n"/>
      <c r="N14" s="19" t="n"/>
      <c r="O14" s="19" t="n"/>
      <c r="P14" s="19" t="n"/>
      <c r="Q14" s="19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18" t="inlineStr">
        <is>
          <t>EIN- UND AUSGANGS-AUFSCHLÜSSELUNG</t>
        </is>
      </c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0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1" customWidth="1" min="2" max="2"/>
    <col width="18" customWidth="1" min="3" max="3"/>
    <col width="14" customWidth="1" min="4" max="4"/>
    <col width="22" customWidth="1" min="6" max="6"/>
    <col width="16" customWidth="1" min="7" max="7"/>
  </cols>
  <sheetData>
    <row r="1">
      <c r="A1" s="21" t="inlineStr">
        <is>
          <t>MONATSBEGINN</t>
        </is>
      </c>
      <c r="B1" s="21" t="inlineStr">
        <is>
          <t>TYP</t>
        </is>
      </c>
      <c r="C1" s="21" t="inlineStr">
        <is>
          <t>KATEGORIE</t>
        </is>
      </c>
      <c r="D1" s="21" t="inlineStr">
        <is>
          <t>BETRAG</t>
        </is>
      </c>
      <c r="F1" s="22" t="inlineStr">
        <is>
          <t>Anfangsbestand (€)</t>
        </is>
      </c>
      <c r="G1" s="23" t="n">
        <v>180000</v>
      </c>
    </row>
    <row r="2">
      <c r="A2" s="24" t="n">
        <v>45658</v>
      </c>
      <c r="B2" s="25" t="inlineStr">
        <is>
          <t>Einnahme</t>
        </is>
      </c>
      <c r="C2" s="25" t="inlineStr">
        <is>
          <t>Umsatz</t>
        </is>
      </c>
      <c r="D2" s="23" t="n">
        <v>277000</v>
      </c>
    </row>
    <row r="3">
      <c r="A3" s="24" t="n">
        <v>45658</v>
      </c>
      <c r="B3" s="25" t="inlineStr">
        <is>
          <t>Einnahme</t>
        </is>
      </c>
      <c r="C3" s="25" t="inlineStr">
        <is>
          <t>Dienstleistung</t>
        </is>
      </c>
      <c r="D3" s="23" t="n">
        <v>231000</v>
      </c>
    </row>
    <row r="4">
      <c r="A4" s="24" t="n">
        <v>45658</v>
      </c>
      <c r="B4" s="25" t="inlineStr">
        <is>
          <t>Einnahme</t>
        </is>
      </c>
      <c r="C4" s="25" t="inlineStr">
        <is>
          <t>Investition</t>
        </is>
      </c>
      <c r="D4" s="23" t="n">
        <v>176000</v>
      </c>
    </row>
    <row r="5">
      <c r="A5" s="24" t="n">
        <v>45658</v>
      </c>
      <c r="B5" s="25" t="inlineStr">
        <is>
          <t>Einnahme</t>
        </is>
      </c>
      <c r="C5" s="25" t="inlineStr">
        <is>
          <t>Sonstige Einnahme</t>
        </is>
      </c>
      <c r="D5" s="23" t="n">
        <v>110000</v>
      </c>
    </row>
    <row r="6">
      <c r="A6" s="24" t="n">
        <v>45658</v>
      </c>
      <c r="B6" s="25" t="inlineStr">
        <is>
          <t>Ausgabe</t>
        </is>
      </c>
      <c r="C6" s="25" t="inlineStr">
        <is>
          <t>Personal</t>
        </is>
      </c>
      <c r="D6" s="23" t="n">
        <v>67000</v>
      </c>
    </row>
    <row r="7">
      <c r="A7" s="24" t="n">
        <v>45658</v>
      </c>
      <c r="B7" s="25" t="inlineStr">
        <is>
          <t>Ausgabe</t>
        </is>
      </c>
      <c r="C7" s="25" t="inlineStr">
        <is>
          <t>Wareneinkauf</t>
        </is>
      </c>
      <c r="D7" s="23" t="n">
        <v>21000</v>
      </c>
    </row>
    <row r="8">
      <c r="A8" s="24" t="n">
        <v>45658</v>
      </c>
      <c r="B8" s="25" t="inlineStr">
        <is>
          <t>Ausgabe</t>
        </is>
      </c>
      <c r="C8" s="25" t="inlineStr">
        <is>
          <t>Marketing</t>
        </is>
      </c>
      <c r="D8" s="23" t="n">
        <v>106000</v>
      </c>
    </row>
    <row r="9">
      <c r="A9" s="24" t="n">
        <v>45658</v>
      </c>
      <c r="B9" s="25" t="inlineStr">
        <is>
          <t>Ausgabe</t>
        </is>
      </c>
      <c r="C9" s="25" t="inlineStr">
        <is>
          <t>Betrieb</t>
        </is>
      </c>
      <c r="D9" s="23" t="n">
        <v>148000</v>
      </c>
    </row>
    <row r="10">
      <c r="A10" s="24" t="n">
        <v>45658</v>
      </c>
      <c r="B10" s="25" t="inlineStr">
        <is>
          <t>Ausgabe</t>
        </is>
      </c>
      <c r="C10" s="25" t="inlineStr">
        <is>
          <t>Steuer</t>
        </is>
      </c>
      <c r="D10" s="23" t="n">
        <v>138000</v>
      </c>
    </row>
    <row r="11">
      <c r="A11" s="24" t="n">
        <v>45658</v>
      </c>
      <c r="B11" s="25" t="inlineStr">
        <is>
          <t>Ausgabe</t>
        </is>
      </c>
      <c r="C11" s="25" t="inlineStr">
        <is>
          <t>Sonstige Ausgabe</t>
        </is>
      </c>
      <c r="D11" s="23" t="n">
        <v>174000</v>
      </c>
    </row>
    <row r="12">
      <c r="A12" s="24" t="n">
        <v>45689</v>
      </c>
      <c r="B12" s="25" t="inlineStr">
        <is>
          <t>Einnahme</t>
        </is>
      </c>
      <c r="C12" s="25" t="inlineStr">
        <is>
          <t>Umsatz</t>
        </is>
      </c>
      <c r="D12" s="23" t="n">
        <v>81000</v>
      </c>
    </row>
    <row r="13">
      <c r="A13" s="24" t="n">
        <v>45689</v>
      </c>
      <c r="B13" s="25" t="inlineStr">
        <is>
          <t>Einnahme</t>
        </is>
      </c>
      <c r="C13" s="25" t="inlineStr">
        <is>
          <t>Dienstleistung</t>
        </is>
      </c>
      <c r="D13" s="23" t="n">
        <v>211000</v>
      </c>
    </row>
    <row r="14">
      <c r="A14" s="24" t="n">
        <v>45689</v>
      </c>
      <c r="B14" s="25" t="inlineStr">
        <is>
          <t>Einnahme</t>
        </is>
      </c>
      <c r="C14" s="25" t="inlineStr">
        <is>
          <t>Investition</t>
        </is>
      </c>
      <c r="D14" s="23" t="n">
        <v>60000</v>
      </c>
    </row>
    <row r="15">
      <c r="A15" s="24" t="n">
        <v>45689</v>
      </c>
      <c r="B15" s="25" t="inlineStr">
        <is>
          <t>Einnahme</t>
        </is>
      </c>
      <c r="C15" s="25" t="inlineStr">
        <is>
          <t>Sonstige Einnahme</t>
        </is>
      </c>
      <c r="D15" s="23" t="n">
        <v>234000</v>
      </c>
    </row>
    <row r="16">
      <c r="A16" s="24" t="n">
        <v>45689</v>
      </c>
      <c r="B16" s="25" t="inlineStr">
        <is>
          <t>Ausgabe</t>
        </is>
      </c>
      <c r="C16" s="25" t="inlineStr">
        <is>
          <t>Personal</t>
        </is>
      </c>
      <c r="D16" s="23" t="n">
        <v>63000</v>
      </c>
    </row>
    <row r="17">
      <c r="A17" s="24" t="n">
        <v>45689</v>
      </c>
      <c r="B17" s="25" t="inlineStr">
        <is>
          <t>Ausgabe</t>
        </is>
      </c>
      <c r="C17" s="25" t="inlineStr">
        <is>
          <t>Wareneinkauf</t>
        </is>
      </c>
      <c r="D17" s="23" t="n">
        <v>135000</v>
      </c>
    </row>
    <row r="18">
      <c r="A18" s="24" t="n">
        <v>45689</v>
      </c>
      <c r="B18" s="25" t="inlineStr">
        <is>
          <t>Ausgabe</t>
        </is>
      </c>
      <c r="C18" s="25" t="inlineStr">
        <is>
          <t>Marketing</t>
        </is>
      </c>
      <c r="D18" s="23" t="n">
        <v>128000</v>
      </c>
    </row>
    <row r="19">
      <c r="A19" s="24" t="n">
        <v>45689</v>
      </c>
      <c r="B19" s="25" t="inlineStr">
        <is>
          <t>Ausgabe</t>
        </is>
      </c>
      <c r="C19" s="25" t="inlineStr">
        <is>
          <t>Betrieb</t>
        </is>
      </c>
      <c r="D19" s="23" t="n">
        <v>60000</v>
      </c>
    </row>
    <row r="20">
      <c r="A20" s="24" t="n">
        <v>45689</v>
      </c>
      <c r="B20" s="25" t="inlineStr">
        <is>
          <t>Ausgabe</t>
        </is>
      </c>
      <c r="C20" s="25" t="inlineStr">
        <is>
          <t>Steuer</t>
        </is>
      </c>
      <c r="D20" s="23" t="n">
        <v>63000</v>
      </c>
    </row>
    <row r="21">
      <c r="A21" s="24" t="n">
        <v>45689</v>
      </c>
      <c r="B21" s="25" t="inlineStr">
        <is>
          <t>Ausgabe</t>
        </is>
      </c>
      <c r="C21" s="25" t="inlineStr">
        <is>
          <t>Sonstige Ausgabe</t>
        </is>
      </c>
      <c r="D21" s="23" t="n">
        <v>80000</v>
      </c>
    </row>
    <row r="22">
      <c r="A22" s="24" t="n">
        <v>45717</v>
      </c>
      <c r="B22" s="25" t="inlineStr">
        <is>
          <t>Einnahme</t>
        </is>
      </c>
      <c r="C22" s="25" t="inlineStr">
        <is>
          <t>Umsatz</t>
        </is>
      </c>
      <c r="D22" s="23" t="n">
        <v>66000</v>
      </c>
    </row>
    <row r="23">
      <c r="A23" s="24" t="n">
        <v>45717</v>
      </c>
      <c r="B23" s="25" t="inlineStr">
        <is>
          <t>Einnahme</t>
        </is>
      </c>
      <c r="C23" s="25" t="inlineStr">
        <is>
          <t>Dienstleistung</t>
        </is>
      </c>
      <c r="D23" s="23" t="n">
        <v>96000</v>
      </c>
    </row>
    <row r="24">
      <c r="A24" s="24" t="n">
        <v>45717</v>
      </c>
      <c r="B24" s="25" t="inlineStr">
        <is>
          <t>Einnahme</t>
        </is>
      </c>
      <c r="C24" s="25" t="inlineStr">
        <is>
          <t>Investition</t>
        </is>
      </c>
      <c r="D24" s="23" t="n">
        <v>107000</v>
      </c>
    </row>
    <row r="25">
      <c r="A25" s="24" t="n">
        <v>45717</v>
      </c>
      <c r="B25" s="25" t="inlineStr">
        <is>
          <t>Einnahme</t>
        </is>
      </c>
      <c r="C25" s="25" t="inlineStr">
        <is>
          <t>Sonstige Einnahme</t>
        </is>
      </c>
      <c r="D25" s="23" t="n">
        <v>299000</v>
      </c>
    </row>
    <row r="26">
      <c r="A26" s="24" t="n">
        <v>45717</v>
      </c>
      <c r="B26" s="25" t="inlineStr">
        <is>
          <t>Ausgabe</t>
        </is>
      </c>
      <c r="C26" s="25" t="inlineStr">
        <is>
          <t>Personal</t>
        </is>
      </c>
      <c r="D26" s="23" t="n">
        <v>171000</v>
      </c>
    </row>
    <row r="27">
      <c r="A27" s="24" t="n">
        <v>45717</v>
      </c>
      <c r="B27" s="25" t="inlineStr">
        <is>
          <t>Ausgabe</t>
        </is>
      </c>
      <c r="C27" s="25" t="inlineStr">
        <is>
          <t>Wareneinkauf</t>
        </is>
      </c>
      <c r="D27" s="23" t="n">
        <v>36000</v>
      </c>
    </row>
    <row r="28">
      <c r="A28" s="24" t="n">
        <v>45717</v>
      </c>
      <c r="B28" s="25" t="inlineStr">
        <is>
          <t>Ausgabe</t>
        </is>
      </c>
      <c r="C28" s="25" t="inlineStr">
        <is>
          <t>Marketing</t>
        </is>
      </c>
      <c r="D28" s="23" t="n">
        <v>118000</v>
      </c>
    </row>
    <row r="29">
      <c r="A29" s="24" t="n">
        <v>45717</v>
      </c>
      <c r="B29" s="25" t="inlineStr">
        <is>
          <t>Ausgabe</t>
        </is>
      </c>
      <c r="C29" s="25" t="inlineStr">
        <is>
          <t>Betrieb</t>
        </is>
      </c>
      <c r="D29" s="23" t="n">
        <v>46000</v>
      </c>
    </row>
    <row r="30">
      <c r="A30" s="24" t="n">
        <v>45717</v>
      </c>
      <c r="B30" s="25" t="inlineStr">
        <is>
          <t>Ausgabe</t>
        </is>
      </c>
      <c r="C30" s="25" t="inlineStr">
        <is>
          <t>Steuer</t>
        </is>
      </c>
      <c r="D30" s="23" t="n">
        <v>94000</v>
      </c>
    </row>
    <row r="31">
      <c r="A31" s="24" t="n">
        <v>45717</v>
      </c>
      <c r="B31" s="25" t="inlineStr">
        <is>
          <t>Ausgabe</t>
        </is>
      </c>
      <c r="C31" s="25" t="inlineStr">
        <is>
          <t>Sonstige Ausgabe</t>
        </is>
      </c>
      <c r="D31" s="23" t="n">
        <v>72000</v>
      </c>
    </row>
    <row r="32">
      <c r="A32" s="24" t="n">
        <v>45748</v>
      </c>
      <c r="B32" s="25" t="inlineStr">
        <is>
          <t>Einnahme</t>
        </is>
      </c>
      <c r="C32" s="25" t="inlineStr">
        <is>
          <t>Umsatz</t>
        </is>
      </c>
      <c r="D32" s="23" t="n">
        <v>154000</v>
      </c>
    </row>
    <row r="33">
      <c r="A33" s="24" t="n">
        <v>45748</v>
      </c>
      <c r="B33" s="25" t="inlineStr">
        <is>
          <t>Einnahme</t>
        </is>
      </c>
      <c r="C33" s="25" t="inlineStr">
        <is>
          <t>Dienstleistung</t>
        </is>
      </c>
      <c r="D33" s="23" t="n">
        <v>255000</v>
      </c>
    </row>
    <row r="34">
      <c r="A34" s="24" t="n">
        <v>45748</v>
      </c>
      <c r="B34" s="25" t="inlineStr">
        <is>
          <t>Einnahme</t>
        </is>
      </c>
      <c r="C34" s="25" t="inlineStr">
        <is>
          <t>Investition</t>
        </is>
      </c>
      <c r="D34" s="23" t="n">
        <v>84000</v>
      </c>
    </row>
    <row r="35">
      <c r="A35" s="24" t="n">
        <v>45748</v>
      </c>
      <c r="B35" s="25" t="inlineStr">
        <is>
          <t>Einnahme</t>
        </is>
      </c>
      <c r="C35" s="25" t="inlineStr">
        <is>
          <t>Sonstige Einnahme</t>
        </is>
      </c>
      <c r="D35" s="23" t="n">
        <v>176000</v>
      </c>
    </row>
    <row r="36">
      <c r="A36" s="24" t="n">
        <v>45748</v>
      </c>
      <c r="B36" s="25" t="inlineStr">
        <is>
          <t>Ausgabe</t>
        </is>
      </c>
      <c r="C36" s="25" t="inlineStr">
        <is>
          <t>Personal</t>
        </is>
      </c>
      <c r="D36" s="23" t="n">
        <v>73000</v>
      </c>
    </row>
    <row r="37">
      <c r="A37" s="24" t="n">
        <v>45748</v>
      </c>
      <c r="B37" s="25" t="inlineStr">
        <is>
          <t>Ausgabe</t>
        </is>
      </c>
      <c r="C37" s="25" t="inlineStr">
        <is>
          <t>Wareneinkauf</t>
        </is>
      </c>
      <c r="D37" s="23" t="n">
        <v>121000</v>
      </c>
    </row>
    <row r="38">
      <c r="A38" s="24" t="n">
        <v>45748</v>
      </c>
      <c r="B38" s="25" t="inlineStr">
        <is>
          <t>Ausgabe</t>
        </is>
      </c>
      <c r="C38" s="25" t="inlineStr">
        <is>
          <t>Marketing</t>
        </is>
      </c>
      <c r="D38" s="23" t="n">
        <v>91000</v>
      </c>
    </row>
    <row r="39">
      <c r="A39" s="24" t="n">
        <v>45748</v>
      </c>
      <c r="B39" s="25" t="inlineStr">
        <is>
          <t>Ausgabe</t>
        </is>
      </c>
      <c r="C39" s="25" t="inlineStr">
        <is>
          <t>Betrieb</t>
        </is>
      </c>
      <c r="D39" s="23" t="n">
        <v>107000</v>
      </c>
    </row>
    <row r="40">
      <c r="A40" s="24" t="n">
        <v>45748</v>
      </c>
      <c r="B40" s="25" t="inlineStr">
        <is>
          <t>Ausgabe</t>
        </is>
      </c>
      <c r="C40" s="25" t="inlineStr">
        <is>
          <t>Steuer</t>
        </is>
      </c>
      <c r="D40" s="23" t="n">
        <v>31000</v>
      </c>
    </row>
    <row r="41">
      <c r="A41" s="24" t="n">
        <v>45748</v>
      </c>
      <c r="B41" s="25" t="inlineStr">
        <is>
          <t>Ausgabe</t>
        </is>
      </c>
      <c r="C41" s="25" t="inlineStr">
        <is>
          <t>Sonstige Ausgabe</t>
        </is>
      </c>
      <c r="D41" s="23" t="n">
        <v>71000</v>
      </c>
    </row>
    <row r="42">
      <c r="A42" s="24" t="n">
        <v>45778</v>
      </c>
      <c r="B42" s="25" t="inlineStr">
        <is>
          <t>Einnahme</t>
        </is>
      </c>
      <c r="C42" s="25" t="inlineStr">
        <is>
          <t>Umsatz</t>
        </is>
      </c>
      <c r="D42" s="23" t="n">
        <v>42000</v>
      </c>
    </row>
    <row r="43">
      <c r="A43" s="24" t="n">
        <v>45778</v>
      </c>
      <c r="B43" s="25" t="inlineStr">
        <is>
          <t>Einnahme</t>
        </is>
      </c>
      <c r="C43" s="25" t="inlineStr">
        <is>
          <t>Dienstleistung</t>
        </is>
      </c>
      <c r="D43" s="23" t="n">
        <v>250000</v>
      </c>
    </row>
    <row r="44">
      <c r="A44" s="24" t="n">
        <v>45778</v>
      </c>
      <c r="B44" s="25" t="inlineStr">
        <is>
          <t>Einnahme</t>
        </is>
      </c>
      <c r="C44" s="25" t="inlineStr">
        <is>
          <t>Investition</t>
        </is>
      </c>
      <c r="D44" s="23" t="n">
        <v>68000</v>
      </c>
    </row>
    <row r="45">
      <c r="A45" s="24" t="n">
        <v>45778</v>
      </c>
      <c r="B45" s="25" t="inlineStr">
        <is>
          <t>Einnahme</t>
        </is>
      </c>
      <c r="C45" s="25" t="inlineStr">
        <is>
          <t>Sonstige Einnahme</t>
        </is>
      </c>
      <c r="D45" s="23" t="n">
        <v>233000</v>
      </c>
    </row>
    <row r="46">
      <c r="A46" s="24" t="n">
        <v>45778</v>
      </c>
      <c r="B46" s="25" t="inlineStr">
        <is>
          <t>Ausgabe</t>
        </is>
      </c>
      <c r="C46" s="25" t="inlineStr">
        <is>
          <t>Personal</t>
        </is>
      </c>
      <c r="D46" s="23" t="n">
        <v>145000</v>
      </c>
    </row>
    <row r="47">
      <c r="A47" s="24" t="n">
        <v>45778</v>
      </c>
      <c r="B47" s="25" t="inlineStr">
        <is>
          <t>Ausgabe</t>
        </is>
      </c>
      <c r="C47" s="25" t="inlineStr">
        <is>
          <t>Wareneinkauf</t>
        </is>
      </c>
      <c r="D47" s="23" t="n">
        <v>55000</v>
      </c>
    </row>
    <row r="48">
      <c r="A48" s="24" t="n">
        <v>45778</v>
      </c>
      <c r="B48" s="25" t="inlineStr">
        <is>
          <t>Ausgabe</t>
        </is>
      </c>
      <c r="C48" s="25" t="inlineStr">
        <is>
          <t>Marketing</t>
        </is>
      </c>
      <c r="D48" s="23" t="n">
        <v>26000</v>
      </c>
    </row>
    <row r="49">
      <c r="A49" s="24" t="n">
        <v>45778</v>
      </c>
      <c r="B49" s="25" t="inlineStr">
        <is>
          <t>Ausgabe</t>
        </is>
      </c>
      <c r="C49" s="25" t="inlineStr">
        <is>
          <t>Betrieb</t>
        </is>
      </c>
      <c r="D49" s="23" t="n">
        <v>80000</v>
      </c>
    </row>
    <row r="50">
      <c r="A50" s="24" t="n">
        <v>45778</v>
      </c>
      <c r="B50" s="25" t="inlineStr">
        <is>
          <t>Ausgabe</t>
        </is>
      </c>
      <c r="C50" s="25" t="inlineStr">
        <is>
          <t>Steuer</t>
        </is>
      </c>
      <c r="D50" s="23" t="n">
        <v>128000</v>
      </c>
    </row>
    <row r="51">
      <c r="A51" s="24" t="n">
        <v>45778</v>
      </c>
      <c r="B51" s="25" t="inlineStr">
        <is>
          <t>Ausgabe</t>
        </is>
      </c>
      <c r="C51" s="25" t="inlineStr">
        <is>
          <t>Sonstige Ausgabe</t>
        </is>
      </c>
      <c r="D51" s="23" t="n">
        <v>48000</v>
      </c>
    </row>
    <row r="52">
      <c r="A52" s="24" t="n">
        <v>45809</v>
      </c>
      <c r="B52" s="25" t="inlineStr">
        <is>
          <t>Einnahme</t>
        </is>
      </c>
      <c r="C52" s="25" t="inlineStr">
        <is>
          <t>Umsatz</t>
        </is>
      </c>
      <c r="D52" s="23" t="n">
        <v>41000</v>
      </c>
    </row>
    <row r="53">
      <c r="A53" s="24" t="n">
        <v>45809</v>
      </c>
      <c r="B53" s="25" t="inlineStr">
        <is>
          <t>Einnahme</t>
        </is>
      </c>
      <c r="C53" s="25" t="inlineStr">
        <is>
          <t>Dienstleistung</t>
        </is>
      </c>
      <c r="D53" s="23" t="n">
        <v>102000</v>
      </c>
    </row>
    <row r="54">
      <c r="A54" s="24" t="n">
        <v>45809</v>
      </c>
      <c r="B54" s="25" t="inlineStr">
        <is>
          <t>Einnahme</t>
        </is>
      </c>
      <c r="C54" s="25" t="inlineStr">
        <is>
          <t>Investition</t>
        </is>
      </c>
      <c r="D54" s="23" t="n">
        <v>141000</v>
      </c>
    </row>
    <row r="55">
      <c r="A55" s="24" t="n">
        <v>45809</v>
      </c>
      <c r="B55" s="25" t="inlineStr">
        <is>
          <t>Einnahme</t>
        </is>
      </c>
      <c r="C55" s="25" t="inlineStr">
        <is>
          <t>Sonstige Einnahme</t>
        </is>
      </c>
      <c r="D55" s="23" t="n">
        <v>143000</v>
      </c>
    </row>
    <row r="56">
      <c r="A56" s="24" t="n">
        <v>45809</v>
      </c>
      <c r="B56" s="25" t="inlineStr">
        <is>
          <t>Ausgabe</t>
        </is>
      </c>
      <c r="C56" s="25" t="inlineStr">
        <is>
          <t>Personal</t>
        </is>
      </c>
      <c r="D56" s="23" t="n">
        <v>104000</v>
      </c>
    </row>
    <row r="57">
      <c r="A57" s="24" t="n">
        <v>45809</v>
      </c>
      <c r="B57" s="25" t="inlineStr">
        <is>
          <t>Ausgabe</t>
        </is>
      </c>
      <c r="C57" s="25" t="inlineStr">
        <is>
          <t>Wareneinkauf</t>
        </is>
      </c>
      <c r="D57" s="23" t="n">
        <v>22000</v>
      </c>
    </row>
    <row r="58">
      <c r="A58" s="24" t="n">
        <v>45809</v>
      </c>
      <c r="B58" s="25" t="inlineStr">
        <is>
          <t>Ausgabe</t>
        </is>
      </c>
      <c r="C58" s="25" t="inlineStr">
        <is>
          <t>Marketing</t>
        </is>
      </c>
      <c r="D58" s="23" t="n">
        <v>41000</v>
      </c>
    </row>
    <row r="59">
      <c r="A59" s="24" t="n">
        <v>45809</v>
      </c>
      <c r="B59" s="25" t="inlineStr">
        <is>
          <t>Ausgabe</t>
        </is>
      </c>
      <c r="C59" s="25" t="inlineStr">
        <is>
          <t>Betrieb</t>
        </is>
      </c>
      <c r="D59" s="23" t="n">
        <v>54000</v>
      </c>
    </row>
    <row r="60">
      <c r="A60" s="24" t="n">
        <v>45809</v>
      </c>
      <c r="B60" s="25" t="inlineStr">
        <is>
          <t>Ausgabe</t>
        </is>
      </c>
      <c r="C60" s="25" t="inlineStr">
        <is>
          <t>Steuer</t>
        </is>
      </c>
      <c r="D60" s="23" t="n">
        <v>158000</v>
      </c>
    </row>
    <row r="61">
      <c r="A61" s="24" t="n">
        <v>45809</v>
      </c>
      <c r="B61" s="25" t="inlineStr">
        <is>
          <t>Ausgabe</t>
        </is>
      </c>
      <c r="C61" s="25" t="inlineStr">
        <is>
          <t>Sonstige Ausgabe</t>
        </is>
      </c>
      <c r="D61" s="23" t="n">
        <v>24000</v>
      </c>
    </row>
    <row r="62">
      <c r="A62" s="24" t="n">
        <v>45839</v>
      </c>
      <c r="B62" s="25" t="inlineStr">
        <is>
          <t>Einnahme</t>
        </is>
      </c>
      <c r="C62" s="25" t="inlineStr">
        <is>
          <t>Umsatz</t>
        </is>
      </c>
      <c r="D62" s="23" t="n">
        <v>296000</v>
      </c>
    </row>
    <row r="63">
      <c r="A63" s="24" t="n">
        <v>45839</v>
      </c>
      <c r="B63" s="25" t="inlineStr">
        <is>
          <t>Einnahme</t>
        </is>
      </c>
      <c r="C63" s="25" t="inlineStr">
        <is>
          <t>Dienstleistung</t>
        </is>
      </c>
      <c r="D63" s="23" t="n">
        <v>83000</v>
      </c>
    </row>
    <row r="64">
      <c r="A64" s="24" t="n">
        <v>45839</v>
      </c>
      <c r="B64" s="25" t="inlineStr">
        <is>
          <t>Einnahme</t>
        </is>
      </c>
      <c r="C64" s="25" t="inlineStr">
        <is>
          <t>Investition</t>
        </is>
      </c>
      <c r="D64" s="23" t="n">
        <v>294000</v>
      </c>
    </row>
    <row r="65">
      <c r="A65" s="24" t="n">
        <v>45839</v>
      </c>
      <c r="B65" s="25" t="inlineStr">
        <is>
          <t>Einnahme</t>
        </is>
      </c>
      <c r="C65" s="25" t="inlineStr">
        <is>
          <t>Sonstige Einnahme</t>
        </is>
      </c>
      <c r="D65" s="23" t="n">
        <v>315000</v>
      </c>
    </row>
    <row r="66">
      <c r="A66" s="24" t="n">
        <v>45839</v>
      </c>
      <c r="B66" s="25" t="inlineStr">
        <is>
          <t>Ausgabe</t>
        </is>
      </c>
      <c r="C66" s="25" t="inlineStr">
        <is>
          <t>Personal</t>
        </is>
      </c>
      <c r="D66" s="23" t="n">
        <v>70000</v>
      </c>
    </row>
    <row r="67">
      <c r="A67" s="24" t="n">
        <v>45839</v>
      </c>
      <c r="B67" s="25" t="inlineStr">
        <is>
          <t>Ausgabe</t>
        </is>
      </c>
      <c r="C67" s="25" t="inlineStr">
        <is>
          <t>Wareneinkauf</t>
        </is>
      </c>
      <c r="D67" s="23" t="n">
        <v>127000</v>
      </c>
    </row>
    <row r="68">
      <c r="A68" s="24" t="n">
        <v>45839</v>
      </c>
      <c r="B68" s="25" t="inlineStr">
        <is>
          <t>Ausgabe</t>
        </is>
      </c>
      <c r="C68" s="25" t="inlineStr">
        <is>
          <t>Marketing</t>
        </is>
      </c>
      <c r="D68" s="23" t="n">
        <v>37000</v>
      </c>
    </row>
    <row r="69">
      <c r="A69" s="24" t="n">
        <v>45839</v>
      </c>
      <c r="B69" s="25" t="inlineStr">
        <is>
          <t>Ausgabe</t>
        </is>
      </c>
      <c r="C69" s="25" t="inlineStr">
        <is>
          <t>Betrieb</t>
        </is>
      </c>
      <c r="D69" s="23" t="n">
        <v>121000</v>
      </c>
    </row>
    <row r="70">
      <c r="A70" s="24" t="n">
        <v>45839</v>
      </c>
      <c r="B70" s="25" t="inlineStr">
        <is>
          <t>Ausgabe</t>
        </is>
      </c>
      <c r="C70" s="25" t="inlineStr">
        <is>
          <t>Steuer</t>
        </is>
      </c>
      <c r="D70" s="23" t="n">
        <v>69000</v>
      </c>
    </row>
    <row r="71">
      <c r="A71" s="24" t="n">
        <v>45839</v>
      </c>
      <c r="B71" s="25" t="inlineStr">
        <is>
          <t>Ausgabe</t>
        </is>
      </c>
      <c r="C71" s="25" t="inlineStr">
        <is>
          <t>Sonstige Ausgabe</t>
        </is>
      </c>
      <c r="D71" s="23" t="n">
        <v>43000</v>
      </c>
    </row>
    <row r="72">
      <c r="A72" s="24" t="n">
        <v>45870</v>
      </c>
      <c r="B72" s="25" t="inlineStr">
        <is>
          <t>Einnahme</t>
        </is>
      </c>
      <c r="C72" s="25" t="inlineStr">
        <is>
          <t>Umsatz</t>
        </is>
      </c>
      <c r="D72" s="23" t="n">
        <v>114000</v>
      </c>
    </row>
    <row r="73">
      <c r="A73" s="24" t="n">
        <v>45870</v>
      </c>
      <c r="B73" s="25" t="inlineStr">
        <is>
          <t>Einnahme</t>
        </is>
      </c>
      <c r="C73" s="25" t="inlineStr">
        <is>
          <t>Dienstleistung</t>
        </is>
      </c>
      <c r="D73" s="23" t="n">
        <v>128000</v>
      </c>
    </row>
    <row r="74">
      <c r="A74" s="24" t="n">
        <v>45870</v>
      </c>
      <c r="B74" s="25" t="inlineStr">
        <is>
          <t>Einnahme</t>
        </is>
      </c>
      <c r="C74" s="25" t="inlineStr">
        <is>
          <t>Investition</t>
        </is>
      </c>
      <c r="D74" s="23" t="n">
        <v>61000</v>
      </c>
    </row>
    <row r="75">
      <c r="A75" s="24" t="n">
        <v>45870</v>
      </c>
      <c r="B75" s="25" t="inlineStr">
        <is>
          <t>Einnahme</t>
        </is>
      </c>
      <c r="C75" s="25" t="inlineStr">
        <is>
          <t>Sonstige Einnahme</t>
        </is>
      </c>
      <c r="D75" s="23" t="n">
        <v>67000</v>
      </c>
    </row>
    <row r="76">
      <c r="A76" s="24" t="n">
        <v>45870</v>
      </c>
      <c r="B76" s="25" t="inlineStr">
        <is>
          <t>Ausgabe</t>
        </is>
      </c>
      <c r="C76" s="25" t="inlineStr">
        <is>
          <t>Personal</t>
        </is>
      </c>
      <c r="D76" s="23" t="n">
        <v>89000</v>
      </c>
    </row>
    <row r="77">
      <c r="A77" s="24" t="n">
        <v>45870</v>
      </c>
      <c r="B77" s="25" t="inlineStr">
        <is>
          <t>Ausgabe</t>
        </is>
      </c>
      <c r="C77" s="25" t="inlineStr">
        <is>
          <t>Wareneinkauf</t>
        </is>
      </c>
      <c r="D77" s="23" t="n">
        <v>162000</v>
      </c>
    </row>
    <row r="78">
      <c r="A78" s="24" t="n">
        <v>45870</v>
      </c>
      <c r="B78" s="25" t="inlineStr">
        <is>
          <t>Ausgabe</t>
        </is>
      </c>
      <c r="C78" s="25" t="inlineStr">
        <is>
          <t>Marketing</t>
        </is>
      </c>
      <c r="D78" s="23" t="n">
        <v>175000</v>
      </c>
    </row>
    <row r="79">
      <c r="A79" s="24" t="n">
        <v>45870</v>
      </c>
      <c r="B79" s="25" t="inlineStr">
        <is>
          <t>Ausgabe</t>
        </is>
      </c>
      <c r="C79" s="25" t="inlineStr">
        <is>
          <t>Betrieb</t>
        </is>
      </c>
      <c r="D79" s="23" t="n">
        <v>58000</v>
      </c>
    </row>
    <row r="80">
      <c r="A80" s="24" t="n">
        <v>45870</v>
      </c>
      <c r="B80" s="25" t="inlineStr">
        <is>
          <t>Ausgabe</t>
        </is>
      </c>
      <c r="C80" s="25" t="inlineStr">
        <is>
          <t>Steuer</t>
        </is>
      </c>
      <c r="D80" s="23" t="n">
        <v>88000</v>
      </c>
    </row>
    <row r="81">
      <c r="A81" s="24" t="n">
        <v>45870</v>
      </c>
      <c r="B81" s="25" t="inlineStr">
        <is>
          <t>Ausgabe</t>
        </is>
      </c>
      <c r="C81" s="25" t="inlineStr">
        <is>
          <t>Sonstige Ausgabe</t>
        </is>
      </c>
      <c r="D81" s="23" t="n">
        <v>167000</v>
      </c>
    </row>
    <row r="82">
      <c r="A82" s="24" t="n">
        <v>45901</v>
      </c>
      <c r="B82" s="25" t="inlineStr">
        <is>
          <t>Einnahme</t>
        </is>
      </c>
      <c r="C82" s="25" t="inlineStr">
        <is>
          <t>Umsatz</t>
        </is>
      </c>
      <c r="D82" s="23" t="n">
        <v>57000</v>
      </c>
    </row>
    <row r="83">
      <c r="A83" s="24" t="n">
        <v>45901</v>
      </c>
      <c r="B83" s="25" t="inlineStr">
        <is>
          <t>Einnahme</t>
        </is>
      </c>
      <c r="C83" s="25" t="inlineStr">
        <is>
          <t>Dienstleistung</t>
        </is>
      </c>
      <c r="D83" s="23" t="n">
        <v>102000</v>
      </c>
    </row>
    <row r="84">
      <c r="A84" s="24" t="n">
        <v>45901</v>
      </c>
      <c r="B84" s="25" t="inlineStr">
        <is>
          <t>Einnahme</t>
        </is>
      </c>
      <c r="C84" s="25" t="inlineStr">
        <is>
          <t>Investition</t>
        </is>
      </c>
      <c r="D84" s="23" t="n">
        <v>246000</v>
      </c>
    </row>
    <row r="85">
      <c r="A85" s="24" t="n">
        <v>45901</v>
      </c>
      <c r="B85" s="25" t="inlineStr">
        <is>
          <t>Einnahme</t>
        </is>
      </c>
      <c r="C85" s="25" t="inlineStr">
        <is>
          <t>Sonstige Einnahme</t>
        </is>
      </c>
      <c r="D85" s="23" t="n">
        <v>161000</v>
      </c>
    </row>
    <row r="86">
      <c r="A86" s="24" t="n">
        <v>45901</v>
      </c>
      <c r="B86" s="25" t="inlineStr">
        <is>
          <t>Ausgabe</t>
        </is>
      </c>
      <c r="C86" s="25" t="inlineStr">
        <is>
          <t>Personal</t>
        </is>
      </c>
      <c r="D86" s="23" t="n">
        <v>61000</v>
      </c>
    </row>
    <row r="87">
      <c r="A87" s="24" t="n">
        <v>45901</v>
      </c>
      <c r="B87" s="25" t="inlineStr">
        <is>
          <t>Ausgabe</t>
        </is>
      </c>
      <c r="C87" s="25" t="inlineStr">
        <is>
          <t>Wareneinkauf</t>
        </is>
      </c>
      <c r="D87" s="23" t="n">
        <v>176000</v>
      </c>
    </row>
    <row r="88">
      <c r="A88" s="24" t="n">
        <v>45901</v>
      </c>
      <c r="B88" s="25" t="inlineStr">
        <is>
          <t>Ausgabe</t>
        </is>
      </c>
      <c r="C88" s="25" t="inlineStr">
        <is>
          <t>Marketing</t>
        </is>
      </c>
      <c r="D88" s="23" t="n">
        <v>149000</v>
      </c>
    </row>
    <row r="89">
      <c r="A89" s="24" t="n">
        <v>45901</v>
      </c>
      <c r="B89" s="25" t="inlineStr">
        <is>
          <t>Ausgabe</t>
        </is>
      </c>
      <c r="C89" s="25" t="inlineStr">
        <is>
          <t>Betrieb</t>
        </is>
      </c>
      <c r="D89" s="23" t="n">
        <v>31000</v>
      </c>
    </row>
    <row r="90">
      <c r="A90" s="24" t="n">
        <v>45901</v>
      </c>
      <c r="B90" s="25" t="inlineStr">
        <is>
          <t>Ausgabe</t>
        </is>
      </c>
      <c r="C90" s="25" t="inlineStr">
        <is>
          <t>Steuer</t>
        </is>
      </c>
      <c r="D90" s="23" t="n">
        <v>113000</v>
      </c>
    </row>
    <row r="91">
      <c r="A91" s="24" t="n">
        <v>45901</v>
      </c>
      <c r="B91" s="25" t="inlineStr">
        <is>
          <t>Ausgabe</t>
        </is>
      </c>
      <c r="C91" s="25" t="inlineStr">
        <is>
          <t>Sonstige Ausgabe</t>
        </is>
      </c>
      <c r="D91" s="23" t="n">
        <v>153000</v>
      </c>
    </row>
    <row r="92">
      <c r="A92" s="24" t="n">
        <v>45931</v>
      </c>
      <c r="B92" s="25" t="inlineStr">
        <is>
          <t>Einnahme</t>
        </is>
      </c>
      <c r="C92" s="25" t="inlineStr">
        <is>
          <t>Umsatz</t>
        </is>
      </c>
      <c r="D92" s="23" t="n">
        <v>84000</v>
      </c>
    </row>
    <row r="93">
      <c r="A93" s="24" t="n">
        <v>45931</v>
      </c>
      <c r="B93" s="25" t="inlineStr">
        <is>
          <t>Einnahme</t>
        </is>
      </c>
      <c r="C93" s="25" t="inlineStr">
        <is>
          <t>Dienstleistung</t>
        </is>
      </c>
      <c r="D93" s="23" t="n">
        <v>217000</v>
      </c>
    </row>
    <row r="94">
      <c r="A94" s="24" t="n">
        <v>45931</v>
      </c>
      <c r="B94" s="25" t="inlineStr">
        <is>
          <t>Einnahme</t>
        </is>
      </c>
      <c r="C94" s="25" t="inlineStr">
        <is>
          <t>Investition</t>
        </is>
      </c>
      <c r="D94" s="23" t="n">
        <v>96000</v>
      </c>
    </row>
    <row r="95">
      <c r="A95" s="24" t="n">
        <v>45931</v>
      </c>
      <c r="B95" s="25" t="inlineStr">
        <is>
          <t>Einnahme</t>
        </is>
      </c>
      <c r="C95" s="25" t="inlineStr">
        <is>
          <t>Sonstige Einnahme</t>
        </is>
      </c>
      <c r="D95" s="23" t="n">
        <v>227000</v>
      </c>
    </row>
    <row r="96">
      <c r="A96" s="24" t="n">
        <v>45931</v>
      </c>
      <c r="B96" s="25" t="inlineStr">
        <is>
          <t>Ausgabe</t>
        </is>
      </c>
      <c r="C96" s="25" t="inlineStr">
        <is>
          <t>Personal</t>
        </is>
      </c>
      <c r="D96" s="23" t="n">
        <v>135000</v>
      </c>
    </row>
    <row r="97">
      <c r="A97" s="24" t="n">
        <v>45931</v>
      </c>
      <c r="B97" s="25" t="inlineStr">
        <is>
          <t>Ausgabe</t>
        </is>
      </c>
      <c r="C97" s="25" t="inlineStr">
        <is>
          <t>Wareneinkauf</t>
        </is>
      </c>
      <c r="D97" s="23" t="n">
        <v>73000</v>
      </c>
    </row>
    <row r="98">
      <c r="A98" s="24" t="n">
        <v>45931</v>
      </c>
      <c r="B98" s="25" t="inlineStr">
        <is>
          <t>Ausgabe</t>
        </is>
      </c>
      <c r="C98" s="25" t="inlineStr">
        <is>
          <t>Marketing</t>
        </is>
      </c>
      <c r="D98" s="23" t="n">
        <v>122000</v>
      </c>
    </row>
    <row r="99">
      <c r="A99" s="24" t="n">
        <v>45931</v>
      </c>
      <c r="B99" s="25" t="inlineStr">
        <is>
          <t>Ausgabe</t>
        </is>
      </c>
      <c r="C99" s="25" t="inlineStr">
        <is>
          <t>Betrieb</t>
        </is>
      </c>
      <c r="D99" s="23" t="n">
        <v>70000</v>
      </c>
    </row>
    <row r="100">
      <c r="A100" s="24" t="n">
        <v>45931</v>
      </c>
      <c r="B100" s="25" t="inlineStr">
        <is>
          <t>Ausgabe</t>
        </is>
      </c>
      <c r="C100" s="25" t="inlineStr">
        <is>
          <t>Steuer</t>
        </is>
      </c>
      <c r="D100" s="23" t="n">
        <v>167000</v>
      </c>
    </row>
    <row r="101">
      <c r="A101" s="24" t="n">
        <v>45931</v>
      </c>
      <c r="B101" s="25" t="inlineStr">
        <is>
          <t>Ausgabe</t>
        </is>
      </c>
      <c r="C101" s="25" t="inlineStr">
        <is>
          <t>Sonstige Ausgabe</t>
        </is>
      </c>
      <c r="D101" s="23" t="n">
        <v>24000</v>
      </c>
    </row>
    <row r="102">
      <c r="A102" s="24" t="n">
        <v>45962</v>
      </c>
      <c r="B102" s="25" t="inlineStr">
        <is>
          <t>Einnahme</t>
        </is>
      </c>
      <c r="C102" s="25" t="inlineStr">
        <is>
          <t>Umsatz</t>
        </is>
      </c>
      <c r="D102" s="23" t="n">
        <v>234000</v>
      </c>
    </row>
    <row r="103">
      <c r="A103" s="24" t="n">
        <v>45962</v>
      </c>
      <c r="B103" s="25" t="inlineStr">
        <is>
          <t>Einnahme</t>
        </is>
      </c>
      <c r="C103" s="25" t="inlineStr">
        <is>
          <t>Dienstleistung</t>
        </is>
      </c>
      <c r="D103" s="23" t="n">
        <v>208000</v>
      </c>
    </row>
    <row r="104">
      <c r="A104" s="24" t="n">
        <v>45962</v>
      </c>
      <c r="B104" s="25" t="inlineStr">
        <is>
          <t>Einnahme</t>
        </is>
      </c>
      <c r="C104" s="25" t="inlineStr">
        <is>
          <t>Investition</t>
        </is>
      </c>
      <c r="D104" s="23" t="n">
        <v>40000</v>
      </c>
    </row>
    <row r="105">
      <c r="A105" s="24" t="n">
        <v>45962</v>
      </c>
      <c r="B105" s="25" t="inlineStr">
        <is>
          <t>Einnahme</t>
        </is>
      </c>
      <c r="C105" s="25" t="inlineStr">
        <is>
          <t>Sonstige Einnahme</t>
        </is>
      </c>
      <c r="D105" s="23" t="n">
        <v>261000</v>
      </c>
    </row>
    <row r="106">
      <c r="A106" s="24" t="n">
        <v>45962</v>
      </c>
      <c r="B106" s="25" t="inlineStr">
        <is>
          <t>Ausgabe</t>
        </is>
      </c>
      <c r="C106" s="25" t="inlineStr">
        <is>
          <t>Personal</t>
        </is>
      </c>
      <c r="D106" s="23" t="n">
        <v>48000</v>
      </c>
    </row>
    <row r="107">
      <c r="A107" s="24" t="n">
        <v>45962</v>
      </c>
      <c r="B107" s="25" t="inlineStr">
        <is>
          <t>Ausgabe</t>
        </is>
      </c>
      <c r="C107" s="25" t="inlineStr">
        <is>
          <t>Wareneinkauf</t>
        </is>
      </c>
      <c r="D107" s="23" t="n">
        <v>74000</v>
      </c>
    </row>
    <row r="108">
      <c r="A108" s="24" t="n">
        <v>45962</v>
      </c>
      <c r="B108" s="25" t="inlineStr">
        <is>
          <t>Ausgabe</t>
        </is>
      </c>
      <c r="C108" s="25" t="inlineStr">
        <is>
          <t>Marketing</t>
        </is>
      </c>
      <c r="D108" s="23" t="n">
        <v>76000</v>
      </c>
    </row>
    <row r="109">
      <c r="A109" s="24" t="n">
        <v>45962</v>
      </c>
      <c r="B109" s="25" t="inlineStr">
        <is>
          <t>Ausgabe</t>
        </is>
      </c>
      <c r="C109" s="25" t="inlineStr">
        <is>
          <t>Betrieb</t>
        </is>
      </c>
      <c r="D109" s="23" t="n">
        <v>133000</v>
      </c>
    </row>
    <row r="110">
      <c r="A110" s="24" t="n">
        <v>45962</v>
      </c>
      <c r="B110" s="25" t="inlineStr">
        <is>
          <t>Ausgabe</t>
        </is>
      </c>
      <c r="C110" s="25" t="inlineStr">
        <is>
          <t>Steuer</t>
        </is>
      </c>
      <c r="D110" s="23" t="n">
        <v>89000</v>
      </c>
    </row>
    <row r="111">
      <c r="A111" s="24" t="n">
        <v>45962</v>
      </c>
      <c r="B111" s="25" t="inlineStr">
        <is>
          <t>Ausgabe</t>
        </is>
      </c>
      <c r="C111" s="25" t="inlineStr">
        <is>
          <t>Sonstige Ausgabe</t>
        </is>
      </c>
      <c r="D111" s="23" t="n">
        <v>103000</v>
      </c>
    </row>
    <row r="112">
      <c r="A112" s="24" t="n">
        <v>45992</v>
      </c>
      <c r="B112" s="25" t="inlineStr">
        <is>
          <t>Einnahme</t>
        </is>
      </c>
      <c r="C112" s="25" t="inlineStr">
        <is>
          <t>Umsatz</t>
        </is>
      </c>
      <c r="D112" s="23" t="n">
        <v>85000</v>
      </c>
    </row>
    <row r="113">
      <c r="A113" s="24" t="n">
        <v>45992</v>
      </c>
      <c r="B113" s="25" t="inlineStr">
        <is>
          <t>Einnahme</t>
        </is>
      </c>
      <c r="C113" s="25" t="inlineStr">
        <is>
          <t>Dienstleistung</t>
        </is>
      </c>
      <c r="D113" s="23" t="n">
        <v>197000</v>
      </c>
    </row>
    <row r="114">
      <c r="A114" s="24" t="n">
        <v>45992</v>
      </c>
      <c r="B114" s="25" t="inlineStr">
        <is>
          <t>Einnahme</t>
        </is>
      </c>
      <c r="C114" s="25" t="inlineStr">
        <is>
          <t>Investition</t>
        </is>
      </c>
      <c r="D114" s="23" t="n">
        <v>185000</v>
      </c>
    </row>
    <row r="115">
      <c r="A115" s="24" t="n">
        <v>45992</v>
      </c>
      <c r="B115" s="25" t="inlineStr">
        <is>
          <t>Einnahme</t>
        </is>
      </c>
      <c r="C115" s="25" t="inlineStr">
        <is>
          <t>Sonstige Einnahme</t>
        </is>
      </c>
      <c r="D115" s="23" t="n">
        <v>92000</v>
      </c>
    </row>
    <row r="116">
      <c r="A116" s="24" t="n">
        <v>45992</v>
      </c>
      <c r="B116" s="25" t="inlineStr">
        <is>
          <t>Ausgabe</t>
        </is>
      </c>
      <c r="C116" s="25" t="inlineStr">
        <is>
          <t>Personal</t>
        </is>
      </c>
      <c r="D116" s="23" t="n">
        <v>152000</v>
      </c>
    </row>
    <row r="117">
      <c r="A117" s="24" t="n">
        <v>45992</v>
      </c>
      <c r="B117" s="25" t="inlineStr">
        <is>
          <t>Ausgabe</t>
        </is>
      </c>
      <c r="C117" s="25" t="inlineStr">
        <is>
          <t>Wareneinkauf</t>
        </is>
      </c>
      <c r="D117" s="23" t="n">
        <v>34000</v>
      </c>
    </row>
    <row r="118">
      <c r="A118" s="24" t="n">
        <v>45992</v>
      </c>
      <c r="B118" s="25" t="inlineStr">
        <is>
          <t>Ausgabe</t>
        </is>
      </c>
      <c r="C118" s="25" t="inlineStr">
        <is>
          <t>Marketing</t>
        </is>
      </c>
      <c r="D118" s="23" t="n">
        <v>26000</v>
      </c>
    </row>
    <row r="119">
      <c r="A119" s="24" t="n">
        <v>45992</v>
      </c>
      <c r="B119" s="25" t="inlineStr">
        <is>
          <t>Ausgabe</t>
        </is>
      </c>
      <c r="C119" s="25" t="inlineStr">
        <is>
          <t>Betrieb</t>
        </is>
      </c>
      <c r="D119" s="23" t="n">
        <v>117000</v>
      </c>
    </row>
    <row r="120">
      <c r="A120" s="24" t="n">
        <v>45992</v>
      </c>
      <c r="B120" s="25" t="inlineStr">
        <is>
          <t>Ausgabe</t>
        </is>
      </c>
      <c r="C120" s="25" t="inlineStr">
        <is>
          <t>Steuer</t>
        </is>
      </c>
      <c r="D120" s="23" t="n">
        <v>163000</v>
      </c>
    </row>
    <row r="121">
      <c r="A121" s="24" t="n">
        <v>45992</v>
      </c>
      <c r="B121" s="25" t="inlineStr">
        <is>
          <t>Ausgabe</t>
        </is>
      </c>
      <c r="C121" s="25" t="inlineStr">
        <is>
          <t>Sonstige Ausgabe</t>
        </is>
      </c>
      <c r="D121" s="23" t="n">
        <v>129000</v>
      </c>
    </row>
  </sheetData>
  <autoFilter ref="A1:D12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6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3" customWidth="1" min="2" max="2"/>
    <col width="14" customWidth="1" min="3" max="3"/>
    <col width="14" customWidth="1" min="4" max="4"/>
    <col width="13" customWidth="1" min="5" max="5"/>
    <col width="15" customWidth="1" min="6" max="6"/>
    <col width="2" customWidth="1" min="7" max="7"/>
    <col width="18" customWidth="1" min="8" max="8"/>
    <col width="14" customWidth="1" min="9" max="9"/>
    <col width="10" customWidth="1" min="10" max="10"/>
    <col width="2" customWidth="1" min="11" max="11"/>
    <col width="18" customWidth="1" min="12" max="12"/>
    <col width="14" customWidth="1" min="13" max="13"/>
    <col width="10" customWidth="1" min="14" max="14"/>
  </cols>
  <sheetData>
    <row r="1">
      <c r="A1" s="21" t="inlineStr">
        <is>
          <t>MONAT</t>
        </is>
      </c>
      <c r="B1" s="21" t="inlineStr">
        <is>
          <t>MONATSBEGINN</t>
        </is>
      </c>
      <c r="C1" s="21" t="inlineStr">
        <is>
          <t>EINNAHME</t>
        </is>
      </c>
      <c r="D1" s="21" t="inlineStr">
        <is>
          <t>AUSGABE</t>
        </is>
      </c>
      <c r="E1" s="21" t="inlineStr">
        <is>
          <t>NETTO</t>
        </is>
      </c>
      <c r="F1" s="21" t="inlineStr">
        <is>
          <t>KUMULATIV</t>
        </is>
      </c>
      <c r="H1" s="21" t="inlineStr">
        <is>
          <t>EINNAHMEN-KATEGORIE</t>
        </is>
      </c>
      <c r="I1" s="21" t="inlineStr">
        <is>
          <t>BETRAG</t>
        </is>
      </c>
      <c r="J1" s="21" t="inlineStr">
        <is>
          <t>ANTEIL %</t>
        </is>
      </c>
      <c r="L1" s="21" t="inlineStr">
        <is>
          <t>AUSGABEN-KATEGORIE</t>
        </is>
      </c>
      <c r="M1" s="21" t="inlineStr">
        <is>
          <t>BETRAG</t>
        </is>
      </c>
      <c r="N1" s="21" t="inlineStr">
        <is>
          <t>ANTEIL %</t>
        </is>
      </c>
    </row>
    <row r="2">
      <c r="A2" s="26" t="inlineStr">
        <is>
          <t>Jan</t>
        </is>
      </c>
      <c r="B2" s="27" t="n">
        <v>45658</v>
      </c>
      <c r="C2" s="28">
        <f>SUMIFS('Daten'!$D$2:$D$5000,'Daten'!$A$2:$A$5000,$B2,'Daten'!$B$2:$B$5000,"Einnahme")</f>
        <v/>
      </c>
      <c r="D2" s="28">
        <f>SUMIFS('Daten'!$D$2:$D$5000,'Daten'!$A$2:$A$5000,$B2,'Daten'!$B$2:$B$5000,"Ausgabe")</f>
        <v/>
      </c>
      <c r="E2" s="28">
        <f>C2-D2</f>
        <v/>
      </c>
      <c r="F2" s="28">
        <f>'Daten'!$G$1+E2</f>
        <v/>
      </c>
      <c r="H2" s="25" t="inlineStr">
        <is>
          <t>Umsatz</t>
        </is>
      </c>
      <c r="I2" s="28">
        <f>SUMIFS('Daten'!$D$2:$D$5000,'Daten'!$C$2:$C$5000,$H2,'Daten'!$B$2:$B$5000,"Einnahme")</f>
        <v/>
      </c>
      <c r="J2" s="29">
        <f>IFERROR($I2/SUM($I$2:$I$5),0)</f>
        <v/>
      </c>
      <c r="L2" s="25" t="inlineStr">
        <is>
          <t>Personal</t>
        </is>
      </c>
      <c r="M2" s="28">
        <f>SUMIFS('Daten'!$D$2:$D$5000,'Daten'!$C$2:$C$5000,$L2,'Daten'!$B$2:$B$5000,"Ausgabe")</f>
        <v/>
      </c>
      <c r="N2" s="29">
        <f>IFERROR($M2/SUM($M$2:$M$7),0)</f>
        <v/>
      </c>
    </row>
    <row r="3">
      <c r="A3" s="26" t="inlineStr">
        <is>
          <t>Feb</t>
        </is>
      </c>
      <c r="B3" s="27" t="n">
        <v>45689</v>
      </c>
      <c r="C3" s="28">
        <f>SUMIFS('Daten'!$D$2:$D$5000,'Daten'!$A$2:$A$5000,$B3,'Daten'!$B$2:$B$5000,"Einnahme")</f>
        <v/>
      </c>
      <c r="D3" s="28">
        <f>SUMIFS('Daten'!$D$2:$D$5000,'Daten'!$A$2:$A$5000,$B3,'Daten'!$B$2:$B$5000,"Ausgabe")</f>
        <v/>
      </c>
      <c r="E3" s="28">
        <f>C3-D3</f>
        <v/>
      </c>
      <c r="F3" s="28">
        <f>F2+E3</f>
        <v/>
      </c>
      <c r="H3" s="25" t="inlineStr">
        <is>
          <t>Dienstleistung</t>
        </is>
      </c>
      <c r="I3" s="28">
        <f>SUMIFS('Daten'!$D$2:$D$5000,'Daten'!$C$2:$C$5000,$H3,'Daten'!$B$2:$B$5000,"Einnahme")</f>
        <v/>
      </c>
      <c r="J3" s="29">
        <f>IFERROR($I3/SUM($I$2:$I$5),0)</f>
        <v/>
      </c>
      <c r="L3" s="25" t="inlineStr">
        <is>
          <t>Wareneinkauf</t>
        </is>
      </c>
      <c r="M3" s="28">
        <f>SUMIFS('Daten'!$D$2:$D$5000,'Daten'!$C$2:$C$5000,$L3,'Daten'!$B$2:$B$5000,"Ausgabe")</f>
        <v/>
      </c>
      <c r="N3" s="29">
        <f>IFERROR($M3/SUM($M$2:$M$7),0)</f>
        <v/>
      </c>
    </row>
    <row r="4">
      <c r="A4" s="26" t="inlineStr">
        <is>
          <t>Mär</t>
        </is>
      </c>
      <c r="B4" s="27" t="n">
        <v>45717</v>
      </c>
      <c r="C4" s="28">
        <f>SUMIFS('Daten'!$D$2:$D$5000,'Daten'!$A$2:$A$5000,$B4,'Daten'!$B$2:$B$5000,"Einnahme")</f>
        <v/>
      </c>
      <c r="D4" s="28">
        <f>SUMIFS('Daten'!$D$2:$D$5000,'Daten'!$A$2:$A$5000,$B4,'Daten'!$B$2:$B$5000,"Ausgabe")</f>
        <v/>
      </c>
      <c r="E4" s="28">
        <f>C4-D4</f>
        <v/>
      </c>
      <c r="F4" s="28">
        <f>F3+E4</f>
        <v/>
      </c>
      <c r="H4" s="25" t="inlineStr">
        <is>
          <t>Investition</t>
        </is>
      </c>
      <c r="I4" s="28">
        <f>SUMIFS('Daten'!$D$2:$D$5000,'Daten'!$C$2:$C$5000,$H4,'Daten'!$B$2:$B$5000,"Einnahme")</f>
        <v/>
      </c>
      <c r="J4" s="29">
        <f>IFERROR($I4/SUM($I$2:$I$5),0)</f>
        <v/>
      </c>
      <c r="L4" s="25" t="inlineStr">
        <is>
          <t>Marketing</t>
        </is>
      </c>
      <c r="M4" s="28">
        <f>SUMIFS('Daten'!$D$2:$D$5000,'Daten'!$C$2:$C$5000,$L4,'Daten'!$B$2:$B$5000,"Ausgabe")</f>
        <v/>
      </c>
      <c r="N4" s="29">
        <f>IFERROR($M4/SUM($M$2:$M$7),0)</f>
        <v/>
      </c>
    </row>
    <row r="5">
      <c r="A5" s="26" t="inlineStr">
        <is>
          <t>Apr</t>
        </is>
      </c>
      <c r="B5" s="27" t="n">
        <v>45748</v>
      </c>
      <c r="C5" s="28">
        <f>SUMIFS('Daten'!$D$2:$D$5000,'Daten'!$A$2:$A$5000,$B5,'Daten'!$B$2:$B$5000,"Einnahme")</f>
        <v/>
      </c>
      <c r="D5" s="28">
        <f>SUMIFS('Daten'!$D$2:$D$5000,'Daten'!$A$2:$A$5000,$B5,'Daten'!$B$2:$B$5000,"Ausgabe")</f>
        <v/>
      </c>
      <c r="E5" s="28">
        <f>C5-D5</f>
        <v/>
      </c>
      <c r="F5" s="28">
        <f>F4+E5</f>
        <v/>
      </c>
      <c r="H5" s="25" t="inlineStr">
        <is>
          <t>Sonstige Einnahme</t>
        </is>
      </c>
      <c r="I5" s="28">
        <f>SUMIFS('Daten'!$D$2:$D$5000,'Daten'!$C$2:$C$5000,$H5,'Daten'!$B$2:$B$5000,"Einnahme")</f>
        <v/>
      </c>
      <c r="J5" s="29">
        <f>IFERROR($I5/SUM($I$2:$I$5),0)</f>
        <v/>
      </c>
      <c r="L5" s="25" t="inlineStr">
        <is>
          <t>Betrieb</t>
        </is>
      </c>
      <c r="M5" s="28">
        <f>SUMIFS('Daten'!$D$2:$D$5000,'Daten'!$C$2:$C$5000,$L5,'Daten'!$B$2:$B$5000,"Ausgabe")</f>
        <v/>
      </c>
      <c r="N5" s="29">
        <f>IFERROR($M5/SUM($M$2:$M$7),0)</f>
        <v/>
      </c>
    </row>
    <row r="6">
      <c r="A6" s="26" t="inlineStr">
        <is>
          <t>Mai</t>
        </is>
      </c>
      <c r="B6" s="27" t="n">
        <v>45778</v>
      </c>
      <c r="C6" s="28">
        <f>SUMIFS('Daten'!$D$2:$D$5000,'Daten'!$A$2:$A$5000,$B6,'Daten'!$B$2:$B$5000,"Einnahme")</f>
        <v/>
      </c>
      <c r="D6" s="28">
        <f>SUMIFS('Daten'!$D$2:$D$5000,'Daten'!$A$2:$A$5000,$B6,'Daten'!$B$2:$B$5000,"Ausgabe")</f>
        <v/>
      </c>
      <c r="E6" s="28">
        <f>C6-D6</f>
        <v/>
      </c>
      <c r="F6" s="28">
        <f>F5+E6</f>
        <v/>
      </c>
      <c r="L6" s="25" t="inlineStr">
        <is>
          <t>Steuer</t>
        </is>
      </c>
      <c r="M6" s="28">
        <f>SUMIFS('Daten'!$D$2:$D$5000,'Daten'!$C$2:$C$5000,$L6,'Daten'!$B$2:$B$5000,"Ausgabe")</f>
        <v/>
      </c>
      <c r="N6" s="29">
        <f>IFERROR($M6/SUM($M$2:$M$7),0)</f>
        <v/>
      </c>
    </row>
    <row r="7">
      <c r="A7" s="26" t="inlineStr">
        <is>
          <t>Jun</t>
        </is>
      </c>
      <c r="B7" s="27" t="n">
        <v>45809</v>
      </c>
      <c r="C7" s="28">
        <f>SUMIFS('Daten'!$D$2:$D$5000,'Daten'!$A$2:$A$5000,$B7,'Daten'!$B$2:$B$5000,"Einnahme")</f>
        <v/>
      </c>
      <c r="D7" s="28">
        <f>SUMIFS('Daten'!$D$2:$D$5000,'Daten'!$A$2:$A$5000,$B7,'Daten'!$B$2:$B$5000,"Ausgabe")</f>
        <v/>
      </c>
      <c r="E7" s="28">
        <f>C7-D7</f>
        <v/>
      </c>
      <c r="F7" s="28">
        <f>F6+E7</f>
        <v/>
      </c>
      <c r="L7" s="25" t="inlineStr">
        <is>
          <t>Sonstige Ausgabe</t>
        </is>
      </c>
      <c r="M7" s="28">
        <f>SUMIFS('Daten'!$D$2:$D$5000,'Daten'!$C$2:$C$5000,$L7,'Daten'!$B$2:$B$5000,"Ausgabe")</f>
        <v/>
      </c>
      <c r="N7" s="29">
        <f>IFERROR($M7/SUM($M$2:$M$7),0)</f>
        <v/>
      </c>
    </row>
    <row r="8">
      <c r="A8" s="26" t="inlineStr">
        <is>
          <t>Jul</t>
        </is>
      </c>
      <c r="B8" s="27" t="n">
        <v>45839</v>
      </c>
      <c r="C8" s="28">
        <f>SUMIFS('Daten'!$D$2:$D$5000,'Daten'!$A$2:$A$5000,$B8,'Daten'!$B$2:$B$5000,"Einnahme")</f>
        <v/>
      </c>
      <c r="D8" s="28">
        <f>SUMIFS('Daten'!$D$2:$D$5000,'Daten'!$A$2:$A$5000,$B8,'Daten'!$B$2:$B$5000,"Ausgabe")</f>
        <v/>
      </c>
      <c r="E8" s="28">
        <f>C8-D8</f>
        <v/>
      </c>
      <c r="F8" s="28">
        <f>F7+E8</f>
        <v/>
      </c>
    </row>
    <row r="9">
      <c r="A9" s="26" t="inlineStr">
        <is>
          <t>Aug</t>
        </is>
      </c>
      <c r="B9" s="27" t="n">
        <v>45870</v>
      </c>
      <c r="C9" s="28">
        <f>SUMIFS('Daten'!$D$2:$D$5000,'Daten'!$A$2:$A$5000,$B9,'Daten'!$B$2:$B$5000,"Einnahme")</f>
        <v/>
      </c>
      <c r="D9" s="28">
        <f>SUMIFS('Daten'!$D$2:$D$5000,'Daten'!$A$2:$A$5000,$B9,'Daten'!$B$2:$B$5000,"Ausgabe")</f>
        <v/>
      </c>
      <c r="E9" s="28">
        <f>C9-D9</f>
        <v/>
      </c>
      <c r="F9" s="28">
        <f>F8+E9</f>
        <v/>
      </c>
    </row>
    <row r="10">
      <c r="A10" s="26" t="inlineStr">
        <is>
          <t>Sep</t>
        </is>
      </c>
      <c r="B10" s="27" t="n">
        <v>45901</v>
      </c>
      <c r="C10" s="28">
        <f>SUMIFS('Daten'!$D$2:$D$5000,'Daten'!$A$2:$A$5000,$B10,'Daten'!$B$2:$B$5000,"Einnahme")</f>
        <v/>
      </c>
      <c r="D10" s="28">
        <f>SUMIFS('Daten'!$D$2:$D$5000,'Daten'!$A$2:$A$5000,$B10,'Daten'!$B$2:$B$5000,"Ausgabe")</f>
        <v/>
      </c>
      <c r="E10" s="28">
        <f>C10-D10</f>
        <v/>
      </c>
      <c r="F10" s="28">
        <f>F9+E10</f>
        <v/>
      </c>
    </row>
    <row r="11">
      <c r="A11" s="26" t="inlineStr">
        <is>
          <t>Okt</t>
        </is>
      </c>
      <c r="B11" s="27" t="n">
        <v>45931</v>
      </c>
      <c r="C11" s="28">
        <f>SUMIFS('Daten'!$D$2:$D$5000,'Daten'!$A$2:$A$5000,$B11,'Daten'!$B$2:$B$5000,"Einnahme")</f>
        <v/>
      </c>
      <c r="D11" s="28">
        <f>SUMIFS('Daten'!$D$2:$D$5000,'Daten'!$A$2:$A$5000,$B11,'Daten'!$B$2:$B$5000,"Ausgabe")</f>
        <v/>
      </c>
      <c r="E11" s="28">
        <f>C11-D11</f>
        <v/>
      </c>
      <c r="F11" s="28">
        <f>F10+E11</f>
        <v/>
      </c>
    </row>
    <row r="12">
      <c r="A12" s="26" t="inlineStr">
        <is>
          <t>Nov</t>
        </is>
      </c>
      <c r="B12" s="27" t="n">
        <v>45962</v>
      </c>
      <c r="C12" s="28">
        <f>SUMIFS('Daten'!$D$2:$D$5000,'Daten'!$A$2:$A$5000,$B12,'Daten'!$B$2:$B$5000,"Einnahme")</f>
        <v/>
      </c>
      <c r="D12" s="28">
        <f>SUMIFS('Daten'!$D$2:$D$5000,'Daten'!$A$2:$A$5000,$B12,'Daten'!$B$2:$B$5000,"Ausgabe")</f>
        <v/>
      </c>
      <c r="E12" s="28">
        <f>C12-D12</f>
        <v/>
      </c>
      <c r="F12" s="28">
        <f>F11+E12</f>
        <v/>
      </c>
    </row>
    <row r="13">
      <c r="A13" s="26" t="inlineStr">
        <is>
          <t>Dez</t>
        </is>
      </c>
      <c r="B13" s="27" t="n">
        <v>45992</v>
      </c>
      <c r="C13" s="28">
        <f>SUMIFS('Daten'!$D$2:$D$5000,'Daten'!$A$2:$A$5000,$B13,'Daten'!$B$2:$B$5000,"Einnahme")</f>
        <v/>
      </c>
      <c r="D13" s="28">
        <f>SUMIFS('Daten'!$D$2:$D$5000,'Daten'!$A$2:$A$5000,$B13,'Daten'!$B$2:$B$5000,"Ausgabe")</f>
        <v/>
      </c>
      <c r="E13" s="28">
        <f>C13-D13</f>
        <v/>
      </c>
      <c r="F13" s="28">
        <f>F12+E13</f>
        <v/>
      </c>
    </row>
    <row r="16">
      <c r="A16" s="30" t="inlineStr">
        <is>
          <t>KPI-Berechnungen</t>
        </is>
      </c>
      <c r="B16" s="31" t="n"/>
    </row>
    <row r="17">
      <c r="A17" s="32" t="inlineStr">
        <is>
          <t>Anfangsbestand</t>
        </is>
      </c>
      <c r="B17" s="33">
        <f>'Daten'!$G$1</f>
        <v/>
      </c>
    </row>
    <row r="18">
      <c r="A18" s="32" t="inlineStr">
        <is>
          <t>Einnahmen gesamt</t>
        </is>
      </c>
      <c r="B18" s="33">
        <f>SUM($C$2:$C$13)</f>
        <v/>
      </c>
    </row>
    <row r="19">
      <c r="A19" s="32" t="inlineStr">
        <is>
          <t>Ausgaben gesamt</t>
        </is>
      </c>
      <c r="B19" s="33">
        <f>SUM($D$2:$D$13)</f>
        <v/>
      </c>
    </row>
    <row r="20">
      <c r="A20" s="32" t="inlineStr">
        <is>
          <t>Nettoveränderung</t>
        </is>
      </c>
      <c r="B20" s="33">
        <f>$B$18-$B$19</f>
        <v/>
      </c>
    </row>
    <row r="21">
      <c r="A21" s="32" t="inlineStr">
        <is>
          <t>Endbestand</t>
        </is>
      </c>
      <c r="B21" s="33">
        <f>$B$17+$B$20</f>
        <v/>
      </c>
    </row>
    <row r="22">
      <c r="A22" s="32" t="inlineStr">
        <is>
          <t>Bester Monat (Netto)</t>
        </is>
      </c>
      <c r="B22" s="34">
        <f>INDEX($A$2:$A$13,MATCH(MAX($E$2:$E$13),$E$2:$E$13,0))</f>
        <v/>
      </c>
    </row>
    <row r="23">
      <c r="A23" s="32" t="inlineStr">
        <is>
          <t>Schlechtester Monat (Netto)</t>
        </is>
      </c>
      <c r="B23" s="34">
        <f>INDEX($A$2:$A$13,MATCH(MIN($E$2:$E$13),$E$2:$E$13,0))</f>
        <v/>
      </c>
    </row>
    <row r="24">
      <c r="A24" s="32" t="inlineStr">
        <is>
          <t>Ø Monatsnetto</t>
        </is>
      </c>
      <c r="B24" s="33">
        <f>AVERAGE($E$2:$E$13)</f>
        <v/>
      </c>
    </row>
    <row r="25">
      <c r="A25" s="32" t="inlineStr">
        <is>
          <t>Burn Rate (Betrag)</t>
        </is>
      </c>
      <c r="B25" s="33">
        <f>IFERROR(ABS(MIN($E$2:$E$13,0)),0)</f>
        <v/>
      </c>
    </row>
    <row r="26">
      <c r="A26" s="32" t="inlineStr">
        <is>
          <t>Runway (Monate)</t>
        </is>
      </c>
      <c r="B26" s="35">
        <f>IFERROR($B$17/-AVERAGEIF($E$2:$E$13,"&lt;0"),"-")</f>
        <v/>
      </c>
    </row>
  </sheetData>
  <conditionalFormatting sqref="C2:C13">
    <cfRule type="dataBar" priority="1">
      <dataBar>
        <cfvo type="min"/>
        <cfvo type="max"/>
        <color rgb="00059669"/>
      </dataBar>
    </cfRule>
  </conditionalFormatting>
  <conditionalFormatting sqref="D2:D13">
    <cfRule type="dataBar" priority="2">
      <dataBar>
        <cfvo type="min"/>
        <cfvo type="max"/>
        <color rgb="00DB2777"/>
      </dataBar>
    </cfRule>
  </conditionalFormatting>
  <conditionalFormatting sqref="F2:F13">
    <cfRule type="colorScale" priority="3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2026-06-02T15:44:50Z</dcterms:created>
  <dcterms:modified xmlns:dcterms="http://purl.org/dc/terms/" xmlns:xsi="http://www.w3.org/2001/XMLSchema-instance" xsi:type="dcterms:W3CDTF">2026-06-02T15:44:50Z</dcterms:modified>
</cp:coreProperties>
</file>